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85" documentId="120_S{2AC9BD13-BADA-5192-A53E-5A8FF88502F6}" xr6:coauthVersionLast="47" xr6:coauthVersionMax="47" xr10:uidLastSave="{168D3E17-CD35-40A6-BB66-66C95B31875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<sst xmlns="http://schemas.openxmlformats.org/spreadsheetml/2006/main" count="180294" uniqueCount="39130">
  <si>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</si>
  <si>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</si>
  <si>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</si>
  <si>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</si>
  <si>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</si>
  <si>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</si>
  <si>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</si>
  <si>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</si>
  <si>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</si>
  <si>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</si>
  <si>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</si>
  <si>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</si>
  <si>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</si>
  <si>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</si>
  <si>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</si>
  <si>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</si>
  <si>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</si>
  <si>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</si>
  <si>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</si>
  <si>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</si>
  <si>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</si>
  <si>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</si>
  <si>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</si>
  <si>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</si>
  <si>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</si>
  <si>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</si>
  <si>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</si>
  <si>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</si>
  <si>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</si>
  <si>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</si>
  <si>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</si>
  <si>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</si>
  <si>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</si>
  <si>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</si>
  <si>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</si>
  <si>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</si>
  <si>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</si>
  <si>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</si>
  <si>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</si>
  <si>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</si>
  <si>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</si>
  <si>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</si>
  <si>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</si>
  <si>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</si>
  <si>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</si>
  <si>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</si>
  <si>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</si>
  <si>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</si>
  <si>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</si>
  <si>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</si>
  <si>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</si>
  <si>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</si>
  <si>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</si>
  <si>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</si>
  <si>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</si>
  <si>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</si>
  <si>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</si>
  <si>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</si>
  <si>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</si>
  <si>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</si>
  <si>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</si>
  <si>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</si>
  <si>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</si>
  <si>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</si>
  <si>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</si>
  <si>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</si>
  <si>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</si>
  <si>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</si>
  <si>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</si>
  <si>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</si>
  <si>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</si>
  <si>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</si>
  <si>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</si>
  <si>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</si>
  <si>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</si>
  <si>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</si>
  <si>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</si>
  <si>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</si>
  <si>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</si>
  <si>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</si>
  <si>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</si>
  <si>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</si>
  <si>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</si>
  <si>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</si>
  <si>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</si>
  <si>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</si>
  <si>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</si>
  <si>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</si>
  <si>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</si>
  <si>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</si>
  <si>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</si>
  <si>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</si>
  <si>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</si>
  <si>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</si>
  <si>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</si>
  <si>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</si>
  <si>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</si>
  <si>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</si>
  <si>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</si>
  <si>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</si>
  <si>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</si>
  <si>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</si>
  <si>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</si>
  <si>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</si>
  <si>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</si>
  <si>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</si>
  <si>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</si>
  <si>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</si>
  <si>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</si>
  <si>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</si>
  <si>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</si>
  <si>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</si>
  <si>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</si>
  <si>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</si>
  <si>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</si>
  <si>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</si>
  <si>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</si>
  <si>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</si>
  <si>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</si>
  <si>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</si>
  <si>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</si>
  <si>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</si>
  <si>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</si>
  <si>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</si>
  <si>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</si>
  <si>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</si>
  <si>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</si>
  <si>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</si>
  <si>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</si>
  <si>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</si>
  <si>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</si>
  <si>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</si>
  <si>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</si>
  <si>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</si>
  <si>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</si>
  <si>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</si>
  <si>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</si>
  <si>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</si>
  <si>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</si>
  <si>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</si>
  <si>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</si>
  <si>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</si>
  <si>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</si>
  <si>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</si>
  <si>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</si>
  <si>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</si>
  <si>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</si>
  <si>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</si>
  <si>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</si>
  <si>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</si>
  <si>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</si>
  <si>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</si>
  <si>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</si>
  <si>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</si>
  <si>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</si>
  <si>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</si>
  <si>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</si>
  <si>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</si>
  <si>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</si>
  <si>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</si>
  <si>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</si>
  <si>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</si>
  <si>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</si>
  <si>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</si>
  <si>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</si>
  <si>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</si>
  <si>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</si>
  <si>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</si>
  <si>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</si>
  <si>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</si>
  <si>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</si>
  <si>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</si>
  <si>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</si>
  <si>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</si>
  <si>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</si>
  <si>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</si>
  <si>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</si>
  <si>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</si>
  <si>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</si>
  <si>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</si>
  <si>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</si>
  <si>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</si>
  <si>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</si>
  <si>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</si>
  <si>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</si>
  <si>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</si>
  <si>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</si>
  <si>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</si>
  <si>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</si>
  <si>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</si>
  <si>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</si>
  <si>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</si>
  <si>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</si>
  <si>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</si>
  <si>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</si>
  <si>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</si>
  <si>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</si>
  <si>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</si>
  <si>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</si>
  <si>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</si>
  <si>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</si>
  <si>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</si>
  <si>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</si>
  <si>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</si>
  <si>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</si>
  <si>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</si>
  <si>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</si>
  <si>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</si>
  <si>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</si>
  <si>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</si>
  <si>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</si>
  <si>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</si>
  <si>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</si>
  <si>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</si>
  <si>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</si>
  <si>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</si>
  <si>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</si>
  <si>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</si>
  <si>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</si>
  <si>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</si>
  <si>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</si>
  <si>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</si>
  <si>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</si>
  <si>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</si>
  <si>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</si>
  <si>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</si>
  <si>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</si>
  <si>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</si>
  <si>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</si>
  <si>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</si>
  <si>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</si>
  <si>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</si>
  <si>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</si>
  <si>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</si>
  <si>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</si>
  <si>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</si>
  <si>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</si>
  <si>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</si>
  <si>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</si>
  <si>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</si>
  <si>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</si>
  <si>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</si>
  <si>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</si>
  <si>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</si>
  <si>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</si>
  <si>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</si>
  <si>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</si>
  <si>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</si>
  <si>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</si>
  <si>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</si>
  <si>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</si>
  <si>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</si>
  <si>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</si>
  <si>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</si>
  <si>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</si>
  <si>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</si>
  <si>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</si>
  <si>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</si>
  <si>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</si>
  <si>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</si>
  <si>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</si>
  <si>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</si>
  <si>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</si>
  <si>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</si>
  <si>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</si>
  <si>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</si>
  <si>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</si>
  <si>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</si>
  <si>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</si>
  <si>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</si>
  <si>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</si>
  <si>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</si>
  <si>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</si>
  <si>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</si>
  <si>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</si>
  <si>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</si>
  <si>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</si>
  <si>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</si>
  <si>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</si>
  <si>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</si>
  <si>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</si>
  <si>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</si>
  <si>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</si>
  <si>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</si>
  <si>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</si>
  <si>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</si>
  <si>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</si>
  <si>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</si>
  <si>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</si>
  <si>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</si>
  <si>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</si>
  <si>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</si>
  <si>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</si>
  <si>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</si>
  <si>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</si>
  <si>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</si>
  <si>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</si>
  <si>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</si>
  <si>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</si>
  <si>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</si>
  <si>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</si>
  <si>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</si>
  <si>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</si>
  <si>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</si>
  <si>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</si>
  <si>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</si>
  <si>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</si>
  <si>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</si>
  <si>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</si>
  <si>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</si>
  <si>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</si>
  <si>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</si>
  <si>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</si>
  <si>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</si>
  <si>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</si>
  <si>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</si>
  <si>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</si>
  <si>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</si>
  <si>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</si>
  <si>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</si>
  <si>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</si>
  <si>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</si>
  <si>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</si>
  <si>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</si>
  <si>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</si>
  <si>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</si>
  <si>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</si>
  <si>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</si>
  <si>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</si>
  <si>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</si>
  <si>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</si>
  <si>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</si>
  <si>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</si>
  <si>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</si>
  <si>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</si>
  <si>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</si>
  <si>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</si>
  <si>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</si>
  <si>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</si>
  <si>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</si>
  <si>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</si>
  <si>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</si>
  <si>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</si>
  <si>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</si>
  <si>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</si>
  <si>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</si>
  <si>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</si>
  <si>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</si>
  <si>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</si>
  <si>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</si>
  <si>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</si>
  <si>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</si>
  <si>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</si>
  <si>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</si>
  <si>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</si>
  <si>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</si>
  <si>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</si>
  <si>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</si>
  <si>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</si>
  <si>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</si>
  <si>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</si>
  <si>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</si>
  <si>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</si>
  <si>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</si>
  <si>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</si>
  <si>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</si>
  <si>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</si>
  <si>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</si>
  <si>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</si>
  <si>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</si>
  <si>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</si>
  <si>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</si>
  <si>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</si>
  <si>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</si>
  <si>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</si>
  <si>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</si>
  <si>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</si>
  <si>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</si>
  <si>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</si>
  <si>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</si>
  <si>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</si>
  <si>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</si>
  <si>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</si>
  <si>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</si>
  <si>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</si>
  <si>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</si>
  <si>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</si>
  <si>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</si>
  <si>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</si>
  <si>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</si>
  <si>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</si>
  <si>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</si>
  <si>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</si>
  <si>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</si>
  <si>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</si>
  <si>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</si>
  <si>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</si>
  <si>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</si>
  <si>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</si>
  <si>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</si>
  <si>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</si>
  <si>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</si>
  <si>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</si>
  <si>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</si>
  <si>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</si>
  <si>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</si>
  <si>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</si>
  <si>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</si>
  <si>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</si>
  <si>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</si>
  <si>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</si>
  <si>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</si>
  <si>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</si>
  <si>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</si>
  <si>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</si>
  <si>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</si>
  <si>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</si>
  <si>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</si>
  <si>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</si>
  <si>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</si>
  <si>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</si>
  <si>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</si>
  <si>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</si>
  <si>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</si>
  <si>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</si>
  <si>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</si>
  <si>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</si>
  <si>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</si>
  <si>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</si>
  <si>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</si>
  <si>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</si>
  <si>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</si>
  <si>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</si>
  <si>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</si>
  <si>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</si>
  <si>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</si>
  <si>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</si>
  <si>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</si>
  <si>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</si>
  <si>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</si>
  <si>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</si>
  <si>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</si>
  <si>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</si>
  <si>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</si>
  <si>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</si>
  <si>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</si>
  <si>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</si>
  <si>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</si>
  <si>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</si>
  <si>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</si>
  <si>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</si>
  <si>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</si>
  <si>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</si>
  <si>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</si>
  <si>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</si>
  <si>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</si>
  <si>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</si>
  <si>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</si>
  <si>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</si>
  <si>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</si>
  <si>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</si>
  <si>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</si>
  <si>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</si>
  <si>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</si>
  <si>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</si>
  <si>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</si>
  <si>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</si>
  <si>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</si>
  <si>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</si>
  <si>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</si>
  <si>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</si>
  <si>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</si>
  <si>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</si>
  <si>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</si>
  <si>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</si>
  <si>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</si>
  <si>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</si>
  <si>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</si>
  <si>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</si>
  <si>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</si>
  <si>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</si>
  <si>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</si>
  <si>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</si>
  <si>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</si>
  <si>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</si>
  <si>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</si>
  <si>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</si>
  <si>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</si>
  <si>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</si>
  <si>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</si>
  <si>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</si>
  <si>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</si>
  <si>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</si>
  <si>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</si>
  <si>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</si>
  <si>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</si>
  <si>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</si>
  <si>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</si>
  <si>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</si>
  <si>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</si>
  <si>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</si>
  <si>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</si>
  <si>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</si>
  <si>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</si>
  <si>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</si>
  <si>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</si>
  <si>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</si>
  <si>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</si>
  <si>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</si>
  <si>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</si>
  <si>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</si>
  <si>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</si>
  <si>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</si>
  <si>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</si>
  <si>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</si>
  <si>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</si>
  <si>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</si>
  <si>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</si>
  <si>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</si>
  <si>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</si>
  <si>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</si>
  <si>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</si>
  <si>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</si>
  <si>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</si>
  <si>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</si>
  <si>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</si>
  <si>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</si>
  <si>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</si>
  <si>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</si>
  <si>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</si>
  <si>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</si>
  <si>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</si>
  <si>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</si>
  <si>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</si>
  <si>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</si>
  <si>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</si>
  <si>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</si>
  <si>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</si>
  <si>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</si>
  <si>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</si>
  <si>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</si>
  <si>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</si>
  <si>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</si>
  <si>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</si>
  <si>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</si>
  <si>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</si>
  <si>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</si>
  <si>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</si>
  <si>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</si>
  <si>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</si>
  <si>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</si>
  <si>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</si>
  <si>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</si>
  <si>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</si>
  <si>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</si>
  <si>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</si>
  <si>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</si>
  <si>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</si>
  <si>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</si>
  <si>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</si>
  <si>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</si>
  <si>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</si>
  <si>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</si>
  <si>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</si>
  <si>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</si>
  <si>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</si>
  <si>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</si>
  <si>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</si>
  <si>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</si>
  <si>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</si>
  <si>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</si>
  <si>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</si>
  <si>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</si>
  <si>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</si>
  <si>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</si>
  <si>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</si>
  <si>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</si>
  <si>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</si>
  <si>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</si>
  <si>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</si>
  <si>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</si>
  <si>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</si>
  <si>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</si>
  <si>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</si>
  <si>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</si>
  <si>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</si>
  <si>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</si>
  <si>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</si>
  <si>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</si>
  <si>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</si>
  <si>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</si>
  <si>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</si>
  <si>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</si>
  <si>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</si>
  <si>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</si>
  <si>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</si>
  <si>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</si>
  <si>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</si>
  <si>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</si>
  <si>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</si>
  <si>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</si>
  <si>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</si>
  <si>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</si>
  <si>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</si>
  <si>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</si>
  <si>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</si>
  <si>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</si>
  <si>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</si>
  <si>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</si>
  <si>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</si>
  <si>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</si>
  <si>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</si>
  <si>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</si>
  <si>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</si>
  <si>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</si>
  <si>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</si>
  <si>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</si>
  <si>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</si>
  <si>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</si>
  <si>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</si>
  <si>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</si>
  <si>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</si>
  <si>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</si>
  <si>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</si>
  <si>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</si>
  <si>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</si>
  <si>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</si>
  <si>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</si>
  <si>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</si>
  <si>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</si>
  <si>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</si>
  <si>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</si>
  <si>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</si>
  <si>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</si>
  <si>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</si>
  <si>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</si>
  <si>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</si>
  <si>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</si>
  <si>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</si>
  <si>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</si>
  <si>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</si>
  <si>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</si>
  <si>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</si>
  <si>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</si>
  <si>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</si>
  <si>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</si>
  <si>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</si>
  <si>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</si>
  <si>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</si>
  <si>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</si>
  <si>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</si>
  <si>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</si>
  <si>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</si>
  <si>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</si>
  <si>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</si>
  <si>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</si>
  <si>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</si>
  <si>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</si>
  <si>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</si>
  <si>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</si>
  <si>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</si>
  <si>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</si>
  <si>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</si>
  <si>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</si>
  <si>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</si>
  <si>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</si>
  <si>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</si>
  <si>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</si>
  <si>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</si>
  <si>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</si>
  <si>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</si>
  <si>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</si>
  <si>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</si>
  <si>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</si>
  <si>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</si>
  <si>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</si>
  <si>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</si>
  <si>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</si>
  <si>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</si>
  <si>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</si>
  <si>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</si>
  <si>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</si>
  <si>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</si>
  <si>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</si>
  <si>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</si>
  <si>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</si>
  <si>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</si>
  <si>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</si>
  <si>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</si>
  <si>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</si>
  <si>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</si>
  <si>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</si>
  <si>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</si>
  <si>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</si>
  <si>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</si>
  <si>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</si>
  <si>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</si>
  <si>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</si>
  <si>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</si>
  <si>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</si>
  <si>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</si>
  <si>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</si>
  <si>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</si>
  <si>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</si>
  <si>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</si>
  <si>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</si>
  <si>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</si>
  <si>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</si>
  <si>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</si>
  <si>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</si>
  <si>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</si>
  <si>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</si>
  <si>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</si>
  <si>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</si>
  <si>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</si>
  <si>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</si>
  <si>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</si>
  <si>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</si>
  <si>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</si>
  <si>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</si>
  <si>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</si>
  <si>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</si>
  <si>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</si>
  <si>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</si>
  <si>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</si>
  <si>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</si>
  <si>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</si>
  <si>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</si>
  <si>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</si>
  <si>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</si>
  <si>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</si>
  <si>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</si>
  <si>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</si>
  <si>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</si>
  <si>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</si>
  <si>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</si>
  <si>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</si>
  <si>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</si>
  <si>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</si>
  <si>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</si>
  <si>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</si>
  <si>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</si>
  <si>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</si>
  <si>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</si>
  <si>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</si>
  <si>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</si>
  <si>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</si>
  <si>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</si>
  <si>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</si>
  <si>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</si>
  <si>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</si>
  <si>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</si>
  <si>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</si>
  <si>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</si>
  <si>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</si>
  <si>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</si>
  <si>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</si>
  <si>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</si>
  <si>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</si>
  <si>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</si>
  <si>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</si>
  <si>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</si>
  <si>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</si>
  <si>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</si>
  <si>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</si>
  <si>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</si>
  <si>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</si>
  <si>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</si>
  <si>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</si>
  <si>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</si>
  <si>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</si>
  <si>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</si>
  <si>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</si>
  <si>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</si>
  <si>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</si>
  <si>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</si>
  <si>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</si>
  <si>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</si>
  <si>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</si>
  <si>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</si>
  <si>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</si>
  <si>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</si>
  <si>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</si>
  <si>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</si>
  <si>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</si>
  <si>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</si>
  <si>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</si>
  <si>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</si>
  <si>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</si>
  <si>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</si>
  <si>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</si>
  <si>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</si>
  <si>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</si>
  <si>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</si>
  <si>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</si>
  <si>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</si>
  <si>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</si>
  <si>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</si>
  <si>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</si>
  <si>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</si>
  <si>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</si>
  <si>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</si>
  <si>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</si>
  <si>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</si>
  <si>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</si>
  <si>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</si>
  <si>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</si>
  <si>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</si>
  <si>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</si>
  <si>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</si>
  <si>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</si>
  <si>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</si>
  <si>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</si>
  <si>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</si>
  <si>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</si>
  <si>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</si>
  <si>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</si>
  <si>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</si>
  <si>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</si>
  <si>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</si>
  <si>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</si>
  <si>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</si>
  <si>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</si>
  <si>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</si>
  <si>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</si>
  <si>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</si>
  <si>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</si>
  <si>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</si>
  <si>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</si>
  <si>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</si>
  <si>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</si>
  <si>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</si>
  <si>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</si>
  <si>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</si>
  <si>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</si>
  <si>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</si>
  <si>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</si>
  <si>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</si>
  <si>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</si>
  <si>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</si>
  <si>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</si>
  <si>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</si>
  <si>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</si>
  <si>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</si>
  <si>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</si>
  <si>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</si>
  <si>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</si>
  <si>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</si>
  <si>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</si>
  <si>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</si>
  <si>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</si>
  <si>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</si>
  <si>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</si>
  <si>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</si>
  <si>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</si>
  <si>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</si>
  <si>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</si>
  <si>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</si>
  <si>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</si>
  <si>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</si>
  <si>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</si>
  <si>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</si>
  <si>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</si>
  <si>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</si>
  <si>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</si>
  <si>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</si>
  <si>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</si>
  <si>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</si>
  <si>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</si>
  <si>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</si>
  <si>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</si>
  <si>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</si>
  <si>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</si>
  <si>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</si>
  <si>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</si>
  <si>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</si>
  <si>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</si>
  <si>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</si>
  <si>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</si>
  <si>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</si>
  <si>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</si>
  <si>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</si>
  <si>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</si>
  <si>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</si>
  <si>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</si>
  <si>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</si>
  <si>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</si>
  <si>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</si>
  <si>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</si>
  <si>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</si>
  <si>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</si>
  <si>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</si>
  <si>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</si>
  <si>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</si>
  <si>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</si>
  <si>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</si>
  <si>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</si>
  <si>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</si>
  <si>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</si>
  <si>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</si>
  <si>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</si>
  <si>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</si>
  <si>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</si>
  <si>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</si>
  <si>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</si>
  <si>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</si>
  <si>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</si>
  <si>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</si>
  <si>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</si>
  <si>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</si>
  <si>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</si>
  <si>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</si>
  <si>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</si>
  <si>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</si>
  <si>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</si>
  <si>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</si>
  <si>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</si>
  <si>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</si>
  <si>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</si>
  <si>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</si>
  <si>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</si>
  <si>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</si>
  <si>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</si>
  <si>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</si>
  <si>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</si>
  <si>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</si>
  <si>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</si>
  <si>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</si>
  <si>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</si>
  <si>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</si>
  <si>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</si>
  <si>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</si>
  <si>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</si>
  <si>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</si>
  <si>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</si>
  <si>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</si>
  <si>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</si>
  <si>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</si>
  <si>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</si>
  <si>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</si>
  <si>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</si>
  <si>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</si>
  <si>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</si>
  <si>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</si>
  <si>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</si>
  <si>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</si>
  <si>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</si>
  <si>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</si>
  <si>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</si>
  <si>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</si>
  <si>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</si>
  <si>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</si>
  <si>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</si>
  <si>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</si>
  <si>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</si>
  <si>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</si>
  <si>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</si>
  <si>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</si>
  <si>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</si>
  <si>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</si>
  <si>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</si>
  <si>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</si>
  <si>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</si>
  <si>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</si>
  <si>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</si>
  <si>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</si>
  <si>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</si>
  <si>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</si>
  <si>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</si>
  <si>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</si>
  <si>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</si>
  <si>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</si>
  <si>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</si>
  <si>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</si>
  <si>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</si>
  <si>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</si>
  <si>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</si>
  <si>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</si>
  <si>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</si>
  <si>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</si>
  <si>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</si>
  <si>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</si>
  <si>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</si>
  <si>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</si>
  <si>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</si>
  <si>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</si>
  <si>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</si>
  <si>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</si>
  <si>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</si>
  <si>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</si>
  <si>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</si>
  <si>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</si>
  <si>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</si>
  <si>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</si>
  <si>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</si>
  <si>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</si>
  <si>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</si>
  <si>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</si>
  <si>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</si>
  <si>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</si>
  <si>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</si>
  <si>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</si>
  <si>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</si>
  <si>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</si>
  <si>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</si>
  <si>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</si>
  <si>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</si>
  <si>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</si>
  <si>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</si>
  <si>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</si>
  <si>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</si>
  <si>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</si>
  <si>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</si>
  <si>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</si>
  <si>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</si>
  <si>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</si>
  <si>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</si>
  <si>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</si>
  <si>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</si>
  <si>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</si>
  <si>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</si>
  <si>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</si>
  <si>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</si>
  <si>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</si>
  <si>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</si>
  <si>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</si>
  <si>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</si>
  <si>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</si>
  <si>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</si>
  <si>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</si>
  <si>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</si>
  <si>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</si>
  <si>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</si>
  <si>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</si>
  <si>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</si>
  <si>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</si>
  <si>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</si>
  <si>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</si>
  <si>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</si>
  <si>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</si>
  <si>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</si>
  <si>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</si>
  <si>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</si>
  <si>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</si>
  <si>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</si>
  <si>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</si>
  <si>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</si>
  <si>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</si>
  <si>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</si>
  <si>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</si>
  <si>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</si>
  <si>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</si>
  <si>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</si>
  <si>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</si>
  <si>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</si>
  <si>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</si>
  <si>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</si>
  <si>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</si>
  <si>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</si>
  <si>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</si>
  <si>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</si>
  <si>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</si>
  <si>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</si>
  <si>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</si>
  <si>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</si>
  <si>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</si>
  <si>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</si>
  <si>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</si>
  <si>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</si>
  <si>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</si>
  <si>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</si>
  <si>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</si>
  <si>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</si>
  <si>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</si>
  <si>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</si>
  <si>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</si>
  <si>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</si>
  <si>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</si>
  <si>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</si>
  <si>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</si>
  <si>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</si>
  <si>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</si>
  <si>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</si>
  <si>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</si>
  <si>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</si>
  <si>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</si>
  <si>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</si>
  <si>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</si>
  <si>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</si>
  <si>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</si>
  <si>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</si>
  <si>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</si>
  <si>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</si>
  <si>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</si>
  <si>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</si>
  <si>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</si>
  <si>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</si>
  <si>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</si>
  <si>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</si>
  <si>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</si>
  <si>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</si>
  <si>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</si>
  <si>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</si>
  <si>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</si>
  <si>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</si>
  <si>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</si>
  <si>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</si>
  <si>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</si>
  <si>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</si>
  <si>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</si>
  <si>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</si>
  <si>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</si>
  <si>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</si>
  <si>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</si>
  <si>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</si>
  <si>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</si>
  <si>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</si>
  <si>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</si>
  <si>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</si>
  <si>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</si>
  <si>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</si>
  <si>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</si>
  <si>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</si>
  <si>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</si>
  <si>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</si>
  <si>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</si>
  <si>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</si>
  <si>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</si>
  <si>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</si>
  <si>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</si>
  <si>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</si>
  <si>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</si>
  <si>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</si>
  <si>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</si>
  <si>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</si>
  <si>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</si>
  <si>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</si>
  <si>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</si>
  <si>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</si>
  <si>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</si>
  <si>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</si>
  <si>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</si>
  <si>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</si>
  <si>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</si>
  <si>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</si>
  <si>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</si>
  <si>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</si>
  <si>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</si>
  <si>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</si>
  <si>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</si>
  <si>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</si>
  <si>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</si>
  <si>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</si>
  <si>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</si>
  <si>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</si>
  <si>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</si>
  <si>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</si>
  <si>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</si>
  <si>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</si>
  <si>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</si>
  <si>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</si>
  <si>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</si>
  <si>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</si>
  <si>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</si>
  <si>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</si>
  <si>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</si>
  <si>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</si>
  <si>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</si>
  <si>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</si>
  <si>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</si>
  <si>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</si>
  <si>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</si>
  <si>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</si>
  <si>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</si>
  <si>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</si>
  <si>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</si>
  <si>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</si>
  <si>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</si>
  <si>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</si>
  <si>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</si>
  <si>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</si>
  <si>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</si>
  <si>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</si>
  <si>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</si>
  <si>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</si>
  <si>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</si>
  <si>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</si>
  <si>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</si>
  <si>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</si>
  <si>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</si>
  <si>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</si>
  <si>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</si>
  <si>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</si>
  <si>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</si>
  <si>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</si>
  <si>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</si>
  <si>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</si>
  <si>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</si>
  <si>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</si>
  <si>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</si>
  <si>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</si>
  <si>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</si>
  <si>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</si>
  <si>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</si>
  <si>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</si>
  <si>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</si>
  <si>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</si>
  <si>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</si>
  <si>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</si>
  <si>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</si>
  <si>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</si>
  <si>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</si>
  <si>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</si>
  <si>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</si>
  <si>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</si>
  <si>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</si>
  <si>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</si>
  <si>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</si>
  <si>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</si>
  <si>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</si>
  <si>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</si>
  <si>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</si>
  <si>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</si>
  <si>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</si>
  <si>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</si>
  <si>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</si>
  <si>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</si>
  <si>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</si>
  <si>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</si>
  <si>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</si>
  <si>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</si>
  <si>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</si>
  <si>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</si>
  <si>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</si>
  <si>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</si>
  <si>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</si>
  <si>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</si>
  <si>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</si>
  <si>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</si>
  <si>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</si>
  <si>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</si>
  <si>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</si>
  <si>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</si>
  <si>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</si>
  <si>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</si>
  <si>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</si>
  <si>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</si>
  <si>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</si>
  <si>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</si>
  <si>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</si>
  <si>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</si>
  <si>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</si>
  <si>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</si>
  <si>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</si>
  <si>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</si>
  <si>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</si>
  <si>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</si>
  <si>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</si>
  <si>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</si>
  <si>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</si>
  <si>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</si>
  <si>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</si>
  <si>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</si>
  <si>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</si>
  <si>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</si>
  <si>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</si>
  <si>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</si>
  <si>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</si>
  <si>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</si>
  <si>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</si>
  <si>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</si>
  <si>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</si>
  <si>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</si>
  <si>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</si>
  <si>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</si>
  <si>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</si>
  <si>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</si>
  <si>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</si>
  <si>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</si>
  <si>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</si>
  <si>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</si>
  <si>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</si>
  <si>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</si>
  <si>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</si>
  <si>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</si>
  <si>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</si>
  <si>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</si>
  <si>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</si>
  <si>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</si>
  <si>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</si>
  <si>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</si>
  <si>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</si>
  <si>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</si>
  <si>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</si>
  <si>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</si>
  <si>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</si>
  <si>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</si>
  <si>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</si>
  <si>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</si>
  <si>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</si>
  <si>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</si>
  <si>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</si>
  <si>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</si>
  <si>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</si>
  <si>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</si>
  <si>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</si>
  <si>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</si>
  <si>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</si>
  <si>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</si>
  <si>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</si>
  <si>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</si>
  <si>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</si>
  <si>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</si>
  <si>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</si>
  <si>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</si>
  <si>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</si>
  <si>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</si>
  <si>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</si>
  <si>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</si>
  <si>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</si>
  <si>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</si>
  <si>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</si>
  <si>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</si>
  <si>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</si>
  <si>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</si>
  <si>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</si>
  <si>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</si>
  <si>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</si>
  <si>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</si>
  <si>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</si>
  <si>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</si>
  <si>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</si>
  <si>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</si>
  <si>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</si>
  <si>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</si>
  <si>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</si>
  <si>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</si>
  <si>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</si>
  <si>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</si>
  <si>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</si>
  <si>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</si>
  <si>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</si>
  <si>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</si>
  <si>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</si>
  <si>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</si>
  <si>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</si>
  <si>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</si>
  <si>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</si>
  <si>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</si>
  <si>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</si>
  <si>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</si>
  <si>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</si>
  <si>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</si>
  <si>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</si>
  <si>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</si>
  <si>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</si>
  <si>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</si>
  <si>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</si>
  <si>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</si>
  <si>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</si>
  <si>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</si>
  <si>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</si>
  <si>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</si>
  <si>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</si>
  <si>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</si>
  <si>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</si>
  <si>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</si>
  <si>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</si>
  <si>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</si>
  <si>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</si>
  <si>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</si>
  <si>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</si>
  <si>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</si>
  <si>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</si>
  <si>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</si>
  <si>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</si>
  <si>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</si>
  <si>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</si>
  <si>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</si>
  <si>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</si>
  <si>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</si>
  <si>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</si>
  <si>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</si>
  <si>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</si>
  <si>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</si>
  <si>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</si>
  <si>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</si>
  <si>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</si>
  <si>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</si>
  <si>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</si>
  <si>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</si>
  <si>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</si>
  <si>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</si>
  <si>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</si>
  <si>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</si>
  <si>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</si>
  <si>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</si>
  <si>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</si>
  <si>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</si>
  <si>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</si>
  <si>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</si>
  <si>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</si>
  <si>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</si>
  <si>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</si>
  <si>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</si>
  <si>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</si>
  <si>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</si>
  <si>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</si>
  <si>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</si>
  <si>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</si>
  <si>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</si>
  <si>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</si>
  <si>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</si>
  <si>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</si>
  <si>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</si>
  <si>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</si>
  <si>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</si>
  <si>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</si>
  <si>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</si>
  <si>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</si>
  <si>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</si>
  <si>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</si>
  <si>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</si>
  <si>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</si>
  <si>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</si>
  <si>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</si>
  <si>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</si>
  <si>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</si>
  <si>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</si>
  <si>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</si>
  <si>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</si>
  <si>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</si>
  <si>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</si>
  <si>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</si>
  <si>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</si>
  <si>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</si>
  <si>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</si>
  <si>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</si>
  <si>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</si>
  <si>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</si>
  <si>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</si>
  <si>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</si>
  <si>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</si>
  <si>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</si>
  <si>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</si>
  <si>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</si>
  <si>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</si>
  <si>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</si>
  <si>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</si>
  <si>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</si>
  <si>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</si>
  <si>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</si>
  <si>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</si>
  <si>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</si>
  <si>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</si>
  <si>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</si>
  <si>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</si>
  <si>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</si>
  <si>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</si>
  <si>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</si>
  <si>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</si>
  <si>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</si>
  <si>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</si>
  <si>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</si>
  <si>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</si>
  <si>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</si>
  <si>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</si>
  <si>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</si>
  <si>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</si>
  <si>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</si>
  <si>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</si>
  <si>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</si>
  <si>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</si>
  <si>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</si>
  <si>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</si>
  <si>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</si>
  <si>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</si>
  <si>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</si>
  <si>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</si>
  <si>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</si>
  <si>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</si>
  <si>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</si>
  <si>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</si>
  <si>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</si>
  <si>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</si>
  <si>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</si>
  <si>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</si>
  <si>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</si>
  <si>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</si>
  <si>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</si>
  <si>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</si>
  <si>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</si>
  <si>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</si>
  <si>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</si>
  <si>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</si>
  <si>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</si>
  <si>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</si>
  <si>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</si>
  <si>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</si>
  <si>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</si>
  <si>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</si>
  <si>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</si>
  <si>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</si>
  <si>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</si>
  <si>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</si>
  <si>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</si>
  <si>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</si>
  <si>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</si>
  <si>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</si>
  <si>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</si>
  <si>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</si>
  <si>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</si>
  <si>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</si>
  <si>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</si>
  <si>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</si>
  <si>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</si>
  <si>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</si>
  <si>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</si>
  <si>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</si>
  <si>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</si>
  <si>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</si>
  <si>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</si>
  <si>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</si>
  <si>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</si>
  <si>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</si>
  <si>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</si>
  <si>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</si>
  <si>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</si>
  <si>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</si>
  <si>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</si>
  <si>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</si>
  <si>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</si>
  <si>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</si>
  <si>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</si>
  <si>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</si>
  <si>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</si>
  <si>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</si>
  <si>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</si>
  <si>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</si>
  <si>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</si>
  <si>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</si>
  <si>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</si>
  <si>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</si>
  <si>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</si>
  <si>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</si>
  <si>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</si>
  <si>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</si>
  <si>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</si>
  <si>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</si>
  <si>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</si>
  <si>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</si>
  <si>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</si>
  <si>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</si>
  <si>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</si>
  <si>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</si>
  <si>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</si>
  <si>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</si>
  <si>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</si>
  <si>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</si>
  <si>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</si>
  <si>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</si>
  <si>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</si>
  <si>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</si>
  <si>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</si>
  <si>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</si>
  <si>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</si>
  <si>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</si>
  <si>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</si>
  <si>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</si>
  <si>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</si>
  <si>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</si>
  <si>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</si>
  <si>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</si>
  <si>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</si>
  <si>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</si>
  <si>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</si>
  <si>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</si>
  <si>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</si>
  <si>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</si>
  <si>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</si>
  <si>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</si>
  <si>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</si>
  <si>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</si>
  <si>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</si>
  <si>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</si>
  <si>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</si>
  <si>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</si>
  <si>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</si>
  <si>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</si>
  <si>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</si>
  <si>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</si>
  <si>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</si>
  <si>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</si>
  <si>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</si>
  <si>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</si>
  <si>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</si>
  <si>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</si>
  <si>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</si>
  <si>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</si>
  <si>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</si>
  <si>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</si>
  <si>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</si>
  <si>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</si>
  <si>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</si>
  <si>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</si>
  <si>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</si>
  <si>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</si>
  <si>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</si>
  <si>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</si>
  <si>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</si>
  <si>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</si>
  <si>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</si>
  <si>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</si>
  <si>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</si>
  <si>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</si>
  <si>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</si>
  <si>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</si>
  <si>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</si>
  <si>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</si>
  <si>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</si>
  <si>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</si>
  <si>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</si>
  <si>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</si>
  <si>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</si>
  <si>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</si>
  <si>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</si>
  <si>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</si>
  <si>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</si>
  <si>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</si>
  <si>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</si>
  <si>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</si>
  <si>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</si>
  <si>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</si>
  <si>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</si>
  <si>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</si>
  <si>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</si>
  <si>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</si>
  <si>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</si>
  <si>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</si>
  <si>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</si>
  <si>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</si>
  <si>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</si>
  <si>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</si>
  <si>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</si>
  <si>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</si>
  <si>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</si>
  <si>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</si>
  <si>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</si>
  <si>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</si>
  <si>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</si>
  <si>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</si>
  <si>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</si>
  <si>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</si>
  <si>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</si>
  <si>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</si>
  <si>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</si>
  <si>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</si>
  <si>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</si>
  <si>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</si>
  <si>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</si>
  <si>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</si>
  <si>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</si>
  <si>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</si>
  <si>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</si>
  <si>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</si>
  <si>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</si>
  <si>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</si>
  <si>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</si>
  <si>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</si>
  <si>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</si>
  <si>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</si>
  <si>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</si>
  <si>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</si>
  <si>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</si>
  <si>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</si>
  <si>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</si>
  <si>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</si>
  <si>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</si>
  <si>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</si>
  <si>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</si>
  <si>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</si>
  <si>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</si>
  <si>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</si>
  <si>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</si>
  <si>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</si>
  <si>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</si>
  <si>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</si>
  <si>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</si>
  <si>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</si>
  <si>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</si>
  <si>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</si>
  <si>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</si>
  <si>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</si>
  <si>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</si>
  <si>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</si>
  <si>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</si>
  <si>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</si>
  <si>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</si>
  <si>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</si>
  <si>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</si>
  <si>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</si>
  <si>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</si>
  <si>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</si>
  <si>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</si>
  <si>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</si>
  <si>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</si>
  <si>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</si>
  <si>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</si>
  <si>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</si>
  <si>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</si>
  <si>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</si>
  <si>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</si>
  <si>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</si>
  <si>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</si>
  <si>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</si>
  <si>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</si>
  <si>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</si>
  <si>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</si>
  <si>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</si>
  <si>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</si>
  <si>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</si>
  <si>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</si>
  <si>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</si>
  <si>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</si>
  <si>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</si>
  <si>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</si>
  <si>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</si>
  <si>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</si>
  <si>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</si>
  <si>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</si>
  <si>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</si>
  <si>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</si>
  <si>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</si>
  <si>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</si>
  <si>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</si>
  <si>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</si>
  <si>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</si>
  <si>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</si>
  <si>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</si>
  <si>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</si>
  <si>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</si>
  <si>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</si>
  <si>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</si>
  <si>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</si>
  <si>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</si>
  <si>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</si>
  <si>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</si>
  <si>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</si>
  <si>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</si>
  <si>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</si>
  <si>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</si>
  <si>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</si>
  <si>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</si>
  <si>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</si>
  <si>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</si>
  <si>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</si>
  <si>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</si>
  <si>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</si>
  <si>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</si>
  <si>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</si>
  <si>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</si>
  <si>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</si>
  <si>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</si>
  <si>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</si>
  <si>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</si>
  <si>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</si>
  <si>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</si>
  <si>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</si>
  <si>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</si>
  <si>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</si>
  <si>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</si>
  <si>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</si>
  <si>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</si>
  <si>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</si>
  <si>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</si>
  <si>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</si>
  <si>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</si>
  <si>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</si>
  <si>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</si>
  <si>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</si>
  <si>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</si>
  <si>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</si>
  <si>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</si>
  <si>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</si>
  <si>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</si>
  <si>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</si>
  <si>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</si>
  <si>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</si>
  <si>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</si>
  <si>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</si>
  <si>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</si>
  <si>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</si>
  <si>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</si>
  <si>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</si>
  <si>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</si>
  <si>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</si>
  <si>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</si>
  <si>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</si>
  <si>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</si>
  <si>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</si>
  <si>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</si>
  <si>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</si>
  <si>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</si>
  <si>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</si>
  <si>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</si>
  <si>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</si>
  <si>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</si>
  <si>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</si>
  <si>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</si>
  <si>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</si>
  <si>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</si>
  <si>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</si>
  <si>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</si>
  <si>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</si>
  <si>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</si>
  <si>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</si>
  <si>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</si>
  <si>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</si>
  <si>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</si>
  <si>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</si>
  <si>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</si>
  <si>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</si>
  <si>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</si>
  <si>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</si>
  <si>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</si>
  <si>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</si>
  <si>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</si>
  <si>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</si>
  <si>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</si>
  <si>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</si>
  <si>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</si>
  <si>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</si>
  <si>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</si>
  <si>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</si>
  <si>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</si>
  <si>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</si>
  <si>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</si>
  <si>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</si>
  <si>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</si>
  <si>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</si>
  <si>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</si>
  <si>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</si>
  <si>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</si>
  <si>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</si>
  <si>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</si>
  <si>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</si>
  <si>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</si>
  <si>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</si>
  <si>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</si>
  <si>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</si>
  <si>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</si>
  <si>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</si>
  <si>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</si>
  <si>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</si>
  <si>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</si>
  <si>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</si>
  <si>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</si>
  <si>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</si>
  <si>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</si>
  <si>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</si>
  <si>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</si>
  <si>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</si>
  <si>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</si>
  <si>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</si>
  <si>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</si>
  <si>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</si>
  <si>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</si>
  <si>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</si>
  <si>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</si>
  <si>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</si>
  <si>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</si>
  <si>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</si>
  <si>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</si>
  <si>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</si>
  <si>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</si>
  <si>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</si>
  <si>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</si>
  <si>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</si>
  <si>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</si>
  <si>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</si>
  <si>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</si>
  <si>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</si>
  <si>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</si>
  <si>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</si>
  <si>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</si>
  <si>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</si>
  <si>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</si>
  <si>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</si>
  <si>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</si>
  <si>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</si>
  <si>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</si>
  <si>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</si>
  <si>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</si>
  <si>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</si>
  <si>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</si>
  <si>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</si>
  <si>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</si>
  <si>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</si>
  <si>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</si>
  <si>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</si>
  <si>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</si>
  <si>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</si>
  <si>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</si>
  <si>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</si>
  <si>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</si>
  <si>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</si>
  <si>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</si>
  <si>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</si>
  <si>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</si>
  <si>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</si>
  <si>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</si>
  <si>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</si>
  <si>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</si>
  <si>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</si>
  <si>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</si>
  <si>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</si>
  <si>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</si>
  <si>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</si>
  <si>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</si>
  <si>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</si>
  <si>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</si>
  <si>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</si>
  <si>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</si>
  <si>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</si>
  <si>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</si>
  <si>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</si>
  <si>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</si>
  <si>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</si>
  <si>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</si>
  <si>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</si>
  <si>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</si>
  <si>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</si>
  <si>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</si>
  <si>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</si>
  <si>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</si>
  <si>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</si>
  <si>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</si>
  <si>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</si>
  <si>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</si>
  <si>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</si>
  <si>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</si>
  <si>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</si>
  <si>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</si>
  <si>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</si>
  <si>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</si>
  <si>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</si>
  <si>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</si>
  <si>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</si>
  <si>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</si>
  <si>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</si>
  <si>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</si>
  <si>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</si>
  <si>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</si>
  <si>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</si>
  <si>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</si>
  <si>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</si>
  <si>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</si>
  <si>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</si>
  <si>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</si>
  <si>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</si>
  <si>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</si>
  <si>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</si>
  <si>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</si>
  <si>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</si>
  <si>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</si>
  <si>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</si>
  <si>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</si>
  <si>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</si>
  <si>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</si>
  <si>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</si>
  <si>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</si>
  <si>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</si>
  <si>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</si>
  <si>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</si>
  <si>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</si>
  <si>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</si>
  <si>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</si>
  <si>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</si>
  <si>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</si>
  <si>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</si>
  <si>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</si>
  <si>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</si>
  <si>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</si>
  <si>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</si>
  <si>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</si>
  <si>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</si>
  <si>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</si>
  <si>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</si>
  <si>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</si>
  <si>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</si>
  <si>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</si>
  <si>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</si>
  <si>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</si>
  <si>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</si>
  <si>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</si>
  <si>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</si>
  <si>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</si>
  <si>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</si>
  <si>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</si>
  <si>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</si>
  <si>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</si>
  <si>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</si>
  <si>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</si>
  <si>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</si>
  <si>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</si>
  <si>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</si>
  <si>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</si>
  <si>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</si>
  <si>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</si>
  <si>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</si>
  <si>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</si>
  <si>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</si>
  <si>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</si>
  <si>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</si>
  <si>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</si>
  <si>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</si>
  <si>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</si>
  <si>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</si>
  <si>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</si>
  <si>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</si>
  <si>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</si>
  <si>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</si>
  <si>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</si>
  <si>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</si>
  <si>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</si>
  <si>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</si>
  <si>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</si>
  <si>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</si>
  <si>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</si>
  <si>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</si>
  <si>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</si>
  <si>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</si>
  <si>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</si>
  <si>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</si>
  <si>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</si>
  <si>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</si>
  <si>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</si>
  <si>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</si>
  <si>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</si>
  <si>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</si>
  <si>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</si>
  <si>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</si>
  <si>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</si>
  <si>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</si>
  <si>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</si>
  <si>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</si>
  <si>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</si>
  <si>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</si>
  <si>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</si>
  <si>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</si>
  <si>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</si>
  <si>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</si>
  <si>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</si>
  <si>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</si>
  <si>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</si>
  <si>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</si>
  <si>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</si>
  <si>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</si>
  <si>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</si>
  <si>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</si>
  <si>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</si>
  <si>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</si>
  <si>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</si>
  <si>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</si>
  <si>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</si>
  <si>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</si>
  <si>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</si>
  <si>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</si>
  <si>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</si>
  <si>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</si>
  <si>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</si>
  <si>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</si>
  <si>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</si>
  <si>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</si>
  <si>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</si>
  <si>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</si>
  <si>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</si>
  <si>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</si>
  <si>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</si>
  <si>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</si>
  <si>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</si>
  <si>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</si>
  <si>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</si>
  <si>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</si>
  <si>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</si>
  <si>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</si>
  <si>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</si>
  <si>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</si>
  <si>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</si>
  <si>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</si>
  <si>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</si>
  <si>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</si>
  <si>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</si>
  <si>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</si>
  <si>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</si>
  <si>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</si>
  <si>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</si>
  <si>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</si>
  <si>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</si>
  <si>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</si>
  <si>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</si>
  <si>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</si>
  <si>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</si>
  <si>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</si>
  <si>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</si>
  <si>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</si>
  <si>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</si>
  <si>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</si>
  <si>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</si>
  <si>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</si>
  <si>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</si>
  <si>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</si>
  <si>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</si>
  <si>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</si>
  <si>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</si>
  <si>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</si>
  <si>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</si>
  <si>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</si>
  <si>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</si>
  <si>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</si>
  <si>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</si>
  <si>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</si>
  <si>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</si>
  <si>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</si>
  <si>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</si>
  <si>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</si>
  <si>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</si>
  <si>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</si>
  <si>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</si>
  <si>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</si>
  <si>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</si>
  <si>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</si>
  <si>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</si>
  <si>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</si>
  <si>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</si>
  <si>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</si>
  <si>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</si>
  <si>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</si>
  <si>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</si>
  <si>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</si>
  <si>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</si>
  <si>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</si>
  <si>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</si>
  <si>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</si>
  <si>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</si>
  <si>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</si>
  <si>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</si>
  <si>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</si>
  <si>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</si>
  <si>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</si>
  <si>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</si>
  <si>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</si>
  <si>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</si>
  <si>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</si>
  <si>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</si>
  <si>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</si>
  <si>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</si>
  <si>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</si>
  <si>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</si>
  <si>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</si>
  <si>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</si>
  <si>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</si>
  <si>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</si>
  <si>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</si>
  <si>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</si>
  <si>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</si>
  <si>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</si>
  <si>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</si>
  <si>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</si>
  <si>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</si>
  <si>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</si>
  <si>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</si>
  <si>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</si>
  <si>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</si>
  <si>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</si>
  <si>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</si>
  <si>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</si>
  <si>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</si>
  <si>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</si>
  <si>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</si>
  <si>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</si>
  <si>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</si>
  <si>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</si>
  <si>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</si>
  <si>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</si>
  <si>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</si>
  <si>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</si>
  <si>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</si>
  <si>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</si>
  <si>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</si>
  <si>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</si>
  <si>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</si>
  <si>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</si>
  <si>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</si>
  <si>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</si>
  <si>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</si>
  <si>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</si>
  <si>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</si>
  <si>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</si>
  <si>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</si>
  <si>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</si>
  <si>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</si>
  <si>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</si>
  <si>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</si>
  <si>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</si>
  <si>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</si>
  <si>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</si>
  <si>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</si>
  <si>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</si>
  <si>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</si>
  <si>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</si>
  <si>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</si>
  <si>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</si>
  <si>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</si>
  <si>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</si>
  <si>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</si>
  <si>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</si>
  <si>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</si>
  <si>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</si>
  <si>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</si>
  <si>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</si>
  <si>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</si>
  <si>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</si>
  <si>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</si>
  <si>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</si>
  <si>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</si>
  <si>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</si>
  <si>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</si>
  <si>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</si>
  <si>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</si>
  <si>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</si>
  <si>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</si>
  <si>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</si>
  <si>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</si>
  <si>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</si>
  <si>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</si>
  <si>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</si>
  <si>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</si>
  <si>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</si>
  <si>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</si>
  <si>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</si>
  <si>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</si>
  <si>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</si>
  <si>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</si>
  <si>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</si>
  <si>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</si>
  <si>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</si>
  <si>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</si>
  <si>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</si>
  <si>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</si>
  <si>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</si>
  <si>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</si>
  <si>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</si>
  <si>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</si>
  <si>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</si>
  <si>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</si>
  <si>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</si>
  <si>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</si>
  <si>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</si>
  <si>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</si>
  <si>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</si>
  <si>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</si>
  <si>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</si>
  <si>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</si>
  <si>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</si>
  <si>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</si>
  <si>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</si>
  <si>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</si>
  <si>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</si>
  <si>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</si>
  <si>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</si>
  <si>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</si>
  <si>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</si>
  <si>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</si>
  <si>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</si>
  <si>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</si>
  <si>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</si>
  <si>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</si>
  <si>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</si>
  <si>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</si>
  <si>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</si>
  <si>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</si>
  <si>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</si>
  <si>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</si>
  <si>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</si>
  <si>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</si>
  <si>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</si>
  <si>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</si>
  <si>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</si>
  <si>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</si>
  <si>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</si>
  <si>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</si>
  <si>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</si>
  <si>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</si>
  <si>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</si>
  <si>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</si>
  <si>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</si>
  <si>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</si>
  <si>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</si>
  <si>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</si>
  <si>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</si>
  <si>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</si>
  <si>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</si>
  <si>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</si>
  <si>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</si>
  <si>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</si>
  <si>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</si>
  <si>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</si>
  <si>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</si>
  <si>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</si>
  <si>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</si>
  <si>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</si>
  <si>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</si>
  <si>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</si>
  <si>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</si>
  <si>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</si>
  <si>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</si>
  <si>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</si>
  <si>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</si>
  <si>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</si>
  <si>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</si>
  <si>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</si>
  <si>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</si>
  <si>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</si>
  <si>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</si>
  <si>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</si>
  <si>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</si>
  <si>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</si>
  <si>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</si>
  <si>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</si>
  <si>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</si>
  <si>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</si>
  <si>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</si>
  <si>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</si>
  <si>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</si>
  <si>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</si>
  <si>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</si>
  <si>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</si>
  <si>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</si>
  <si>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</si>
  <si>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</si>
  <si>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</si>
  <si>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</si>
  <si>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</si>
  <si>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</si>
  <si>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</si>
  <si>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</si>
  <si>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</si>
  <si>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</si>
  <si>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</si>
  <si>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</si>
  <si>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</si>
  <si>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</si>
  <si>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</si>
  <si>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</si>
  <si>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</si>
  <si>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</si>
  <si>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</si>
  <si>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</si>
  <si>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</si>
  <si>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</si>
  <si>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</si>
  <si>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</si>
  <si>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</si>
  <si>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</si>
  <si>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</si>
  <si>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</si>
  <si>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</si>
  <si>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</si>
  <si>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</si>
  <si>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</si>
  <si>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</si>
  <si>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</si>
  <si>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</si>
  <si>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</si>
  <si>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</si>
  <si>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</si>
  <si>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</si>
  <si>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</si>
  <si>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</si>
  <si>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</si>
  <si>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</si>
  <si>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</si>
  <si>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</si>
  <si>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</si>
  <si>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</si>
  <si>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</si>
  <si>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</si>
  <si>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</si>
  <si>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</si>
  <si>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</si>
  <si>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</si>
  <si>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</si>
  <si>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</si>
  <si>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</si>
  <si>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</si>
  <si>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</si>
  <si>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</si>
  <si>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</si>
  <si>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</si>
  <si>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</si>
  <si>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</si>
  <si>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</si>
  <si>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</si>
  <si>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</si>
  <si>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</si>
  <si>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</si>
  <si>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</si>
  <si>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</si>
  <si>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</si>
  <si>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</si>
  <si>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</si>
  <si>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</si>
  <si>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</si>
  <si>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</si>
  <si>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</si>
  <si>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</si>
  <si>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</si>
  <si>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</si>
  <si>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</si>
  <si>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</si>
  <si>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</si>
  <si>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</si>
  <si>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</si>
  <si>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</si>
  <si>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</si>
  <si>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</si>
  <si>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</si>
  <si>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</si>
  <si>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</si>
  <si>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</si>
  <si>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</si>
  <si>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</si>
  <si>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</si>
  <si>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</si>
  <si>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</si>
  <si>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</si>
  <si>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</si>
  <si>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</si>
  <si>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</si>
  <si>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</si>
  <si>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</si>
  <si>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</si>
  <si>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</si>
  <si>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</si>
  <si>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</si>
  <si>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</si>
  <si>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</si>
  <si>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</si>
  <si>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</si>
  <si>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</si>
  <si>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</si>
  <si>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</si>
  <si>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</si>
  <si>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</si>
  <si>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</si>
  <si>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</si>
  <si>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</si>
  <si>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</si>
  <si>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</si>
  <si>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</si>
  <si>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</si>
  <si>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</si>
  <si>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</si>
  <si>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</si>
  <si>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</si>
  <si>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</si>
  <si>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</si>
  <si>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</si>
  <si>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</si>
  <si>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</si>
  <si>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</si>
  <si>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</si>
  <si>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</si>
  <si>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</si>
  <si>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</si>
  <si>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</si>
  <si>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</si>
  <si>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</si>
  <si>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</si>
  <si>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</si>
  <si>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</si>
  <si>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</si>
  <si>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</si>
  <si>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</si>
  <si>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</si>
  <si>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</si>
  <si>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</si>
  <si>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</si>
  <si>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</si>
  <si>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</si>
  <si>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</si>
  <si>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</si>
  <si>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</si>
  <si>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</si>
  <si>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</si>
  <si>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</si>
  <si>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</si>
  <si>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</si>
  <si>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</si>
  <si>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</si>
  <si>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</si>
  <si>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</si>
  <si>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</si>
  <si>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</si>
  <si>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</si>
  <si>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</si>
  <si>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</si>
  <si>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</si>
  <si>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</si>
  <si>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</si>
  <si>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</si>
  <si>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</si>
  <si>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</si>
  <si>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</si>
  <si>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</si>
  <si>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</si>
  <si>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</si>
  <si>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</si>
  <si>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</si>
  <si>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</si>
  <si>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</si>
  <si>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</si>
  <si>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</si>
  <si>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</si>
  <si>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</si>
  <si>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</si>
  <si>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</si>
  <si>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</si>
  <si>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</si>
  <si>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</si>
  <si>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</si>
  <si>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</si>
  <si>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</si>
  <si>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</si>
  <si>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</si>
  <si>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</si>
  <si>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</si>
  <si>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</si>
  <si>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</si>
  <si>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</si>
  <si>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</si>
  <si>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</si>
  <si>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</si>
  <si>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</si>
  <si>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</si>
  <si>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</si>
  <si>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</si>
  <si>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</si>
  <si>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</si>
  <si>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</si>
  <si>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</si>
  <si>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</si>
  <si>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</si>
  <si>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</si>
  <si>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</si>
  <si>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</si>
  <si>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</si>
  <si>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</si>
  <si>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</si>
  <si>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</si>
  <si>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</si>
  <si>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</si>
  <si>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</si>
  <si>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</si>
  <si>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</si>
  <si>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</si>
  <si>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</si>
  <si>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</si>
  <si>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</si>
  <si>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</si>
  <si>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</si>
  <si>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</si>
  <si>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</si>
  <si>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</si>
  <si>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</si>
  <si>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</si>
  <si>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</si>
  <si>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</si>
  <si>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</si>
  <si>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</si>
  <si>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</si>
  <si>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</si>
  <si>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</si>
  <si>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</si>
  <si>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</si>
  <si>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</si>
  <si>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</si>
  <si>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</si>
  <si>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</si>
  <si>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</si>
  <si>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</si>
  <si>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</si>
  <si>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</si>
  <si>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</si>
  <si>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</si>
  <si>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</si>
  <si>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</si>
  <si>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</si>
  <si>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</si>
  <si>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</si>
  <si>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</si>
  <si>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</si>
  <si>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</si>
  <si>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</si>
  <si>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</si>
  <si>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</si>
  <si>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</si>
  <si>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</si>
  <si>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</si>
  <si>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</si>
  <si>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</si>
  <si>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</si>
  <si>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</si>
  <si>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</si>
  <si>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</si>
  <si>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</si>
  <si>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</si>
  <si>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</si>
  <si>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</si>
  <si>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</si>
  <si>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</si>
  <si>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</si>
  <si>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</si>
  <si>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</si>
  <si>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</si>
  <si>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</si>
  <si>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</si>
  <si>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</si>
  <si>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</si>
  <si>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</si>
  <si>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</si>
  <si>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</si>
  <si>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</si>
  <si>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</si>
  <si>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</si>
  <si>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</si>
  <si>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</si>
  <si>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</si>
  <si>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</si>
  <si>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</si>
  <si>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</si>
  <si>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</si>
  <si>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</si>
  <si>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</si>
  <si>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</si>
  <si>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</si>
  <si>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</si>
  <si>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</si>
  <si>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</si>
  <si>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</si>
  <si>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</si>
  <si>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</si>
  <si>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</si>
  <si>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</si>
  <si>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</si>
  <si>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</si>
  <si>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</si>
  <si>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</si>
  <si>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</si>
  <si>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</si>
  <si>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</si>
  <si>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</si>
  <si>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</si>
  <si>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</si>
  <si>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</si>
  <si>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</si>
  <si>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</si>
  <si>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</si>
  <si>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</si>
  <si>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</si>
  <si>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</si>
  <si>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</si>
  <si>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</si>
  <si>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</si>
  <si>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</si>
  <si>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</si>
  <si>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</si>
  <si>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</si>
  <si>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</si>
  <si>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</si>
  <si>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</si>
  <si>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</si>
  <si>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</si>
  <si>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</si>
  <si>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</si>
  <si>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</si>
  <si>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</si>
  <si>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</si>
  <si>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</si>
  <si>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</si>
  <si>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</si>
  <si>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</si>
  <si>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</si>
  <si>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</si>
  <si>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</si>
  <si>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</si>
  <si>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</si>
  <si>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</si>
  <si>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</si>
  <si>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</si>
  <si>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</si>
  <si>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</si>
  <si>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</si>
  <si>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</si>
  <si>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</si>
  <si>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</si>
  <si>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</si>
  <si>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</si>
  <si>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</si>
  <si>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</si>
  <si>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</si>
  <si>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</si>
  <si>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</si>
  <si>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</si>
  <si>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</si>
  <si>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</si>
  <si>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</si>
  <si>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</si>
  <si>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</si>
  <si>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</si>
  <si>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</si>
  <si>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</si>
  <si>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</si>
  <si>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</si>
  <si>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</si>
  <si>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</si>
  <si>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</si>
  <si>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</si>
  <si>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</si>
  <si>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</si>
  <si>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</si>
  <si>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</si>
  <si>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</si>
  <si>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</si>
  <si>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</si>
  <si>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</si>
  <si>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</si>
  <si>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</si>
  <si>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</si>
  <si>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</si>
  <si>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</si>
  <si>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</si>
  <si>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</si>
  <si>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</si>
  <si>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</si>
  <si>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</si>
  <si>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</si>
  <si>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</si>
  <si>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</si>
  <si>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</si>
  <si>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</si>
  <si>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</si>
  <si>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</si>
  <si>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</si>
  <si>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</si>
  <si>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</si>
  <si>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</si>
  <si>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</si>
  <si>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</si>
  <si>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</si>
  <si>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</si>
  <si>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</si>
  <si>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</si>
  <si>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</si>
  <si>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</si>
  <si>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</si>
  <si>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</si>
  <si>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</si>
  <si>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</si>
  <si>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</si>
  <si>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</si>
  <si>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</si>
  <si>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</si>
  <si>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</si>
  <si>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</si>
  <si>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</si>
  <si>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</si>
  <si>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</si>
  <si>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</si>
  <si>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</si>
  <si>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</si>
  <si>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</si>
  <si>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</si>
  <si>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</si>
  <si>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</si>
  <si>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</si>
  <si>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</si>
  <si>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</si>
  <si>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</si>
  <si>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</si>
  <si>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</si>
  <si>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</si>
  <si>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</si>
  <si>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</si>
  <si>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</si>
  <si>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</si>
  <si>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</si>
  <si>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</si>
  <si>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</si>
  <si>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</si>
  <si>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</si>
  <si>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</si>
  <si>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</si>
  <si>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</si>
  <si>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</si>
  <si>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</si>
  <si>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</si>
  <si>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</si>
  <si>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</si>
  <si>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</si>
  <si>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</si>
  <si>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</si>
  <si>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</si>
  <si>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</si>
  <si>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</si>
  <si>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</si>
  <si>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</si>
  <si>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</si>
  <si>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</si>
  <si>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</si>
  <si>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</si>
  <si>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</si>
  <si>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</si>
  <si>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</si>
  <si>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</si>
  <si>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</si>
  <si>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</si>
  <si>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</si>
  <si>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</si>
  <si>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</si>
  <si>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</si>
  <si>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</si>
  <si>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</si>
  <si>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</si>
  <si>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</si>
  <si>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</si>
  <si>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</si>
  <si>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</si>
  <si>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</si>
  <si>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</si>
  <si>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</si>
  <si>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</si>
  <si>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</si>
  <si>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</si>
  <si>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</si>
  <si>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</si>
  <si>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</si>
  <si>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</si>
  <si>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</si>
  <si>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</si>
  <si>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</si>
  <si>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</si>
  <si>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</si>
  <si>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</si>
  <si>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</si>
  <si>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</si>
  <si>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</si>
  <si>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</si>
  <si>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</si>
  <si>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</si>
  <si>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</si>
  <si>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</si>
  <si>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</si>
  <si>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</si>
  <si>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</si>
  <si>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</si>
  <si>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</si>
  <si>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</si>
  <si>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</si>
  <si>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</si>
  <si>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</si>
  <si>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</si>
  <si>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</si>
  <si>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</si>
  <si>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</si>
  <si>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</si>
  <si>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</si>
  <si>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</si>
  <si>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</si>
  <si>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</si>
  <si>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</si>
  <si>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</si>
  <si>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</si>
  <si>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</si>
  <si>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</si>
  <si>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</si>
  <si>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</si>
  <si>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</si>
  <si>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</si>
  <si>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</si>
  <si>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</si>
  <si>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</si>
  <si>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</si>
  <si>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</si>
  <si>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</si>
  <si>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</si>
  <si>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</si>
  <si>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</si>
  <si>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</si>
  <si>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</si>
  <si>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</si>
  <si>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</si>
  <si>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</si>
  <si>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</si>
  <si>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</si>
  <si>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</si>
  <si>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</si>
  <si>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</si>
  <si>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</si>
  <si>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</si>
  <si>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</si>
  <si>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</si>
  <si>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</si>
  <si>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</si>
  <si>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</si>
  <si>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</si>
  <si>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</si>
  <si>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</si>
  <si>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</si>
  <si>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</si>
  <si>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</si>
  <si>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</si>
  <si>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</si>
  <si>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</si>
  <si>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</si>
  <si>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</si>
  <si>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</si>
  <si>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</si>
  <si>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</si>
  <si>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</si>
  <si>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</si>
  <si>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</si>
  <si>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</si>
  <si>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</si>
  <si>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</si>
  <si>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</si>
  <si>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</si>
  <si>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</si>
  <si>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</si>
  <si>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</si>
  <si>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</si>
  <si>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</si>
  <si>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</si>
  <si>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</si>
  <si>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</si>
  <si>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</si>
  <si>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</si>
  <si>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</si>
  <si>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</si>
  <si>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</si>
  <si>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</si>
  <si>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</si>
  <si>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</si>
  <si>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</si>
  <si>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</si>
  <si>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</si>
  <si>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</si>
  <si>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</si>
  <si>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</si>
  <si>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</si>
  <si>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</si>
  <si>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</si>
  <si>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</si>
  <si>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</si>
  <si>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</si>
  <si>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</si>
  <si>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</si>
  <si>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</si>
  <si>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</si>
  <si>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</si>
  <si>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</si>
  <si>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</si>
  <si>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</si>
  <si>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</si>
  <si>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</si>
  <si>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</si>
  <si>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</si>
  <si>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</si>
  <si>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</si>
  <si>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</si>
  <si>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</si>
  <si>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</si>
  <si>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</si>
  <si>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</si>
  <si>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</si>
  <si>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</si>
  <si>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</si>
  <si>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</si>
  <si>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</si>
  <si>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</si>
  <si>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</si>
  <si>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</si>
  <si>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</si>
  <si>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</si>
  <si>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</si>
  <si>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</si>
  <si>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</si>
  <si>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</si>
  <si>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</si>
  <si>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</si>
  <si>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</si>
  <si>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</si>
  <si>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</si>
  <si>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</si>
  <si>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</si>
  <si>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</si>
  <si>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</si>
  <si>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</si>
  <si>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</si>
  <si>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</si>
  <si>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</si>
  <si>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</si>
  <si>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</si>
  <si>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</si>
  <si>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</si>
  <si>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</si>
  <si>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</si>
  <si>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</si>
  <si>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</si>
  <si>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</si>
  <si>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</si>
  <si>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</si>
  <si>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</si>
  <si>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</si>
  <si>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</si>
  <si>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</si>
  <si>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</si>
  <si>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</si>
  <si>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</si>
  <si>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</si>
  <si>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</si>
  <si>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</si>
  <si>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</si>
  <si>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</si>
  <si>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</si>
  <si>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</si>
  <si>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</si>
  <si>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</si>
  <si>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</si>
  <si>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</si>
  <si>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</si>
  <si>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</si>
  <si>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</si>
  <si>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</si>
  <si>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</si>
  <si>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</si>
  <si>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</si>
  <si>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</si>
  <si>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</si>
  <si>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</si>
  <si>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</si>
  <si>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</si>
  <si>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</si>
  <si>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</si>
  <si>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</si>
  <si>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</si>
  <si>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</si>
  <si>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</si>
  <si>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</si>
  <si>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</si>
  <si>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</si>
  <si>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</si>
  <si>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</si>
  <si>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</si>
  <si>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</si>
  <si>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</si>
  <si>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</si>
  <si>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</si>
  <si>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</si>
  <si>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</si>
  <si>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</si>
  <si>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</si>
  <si>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</si>
  <si>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</si>
  <si>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</si>
  <si>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</si>
  <si>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</si>
  <si>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</si>
  <si>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</si>
  <si>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</si>
  <si>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</si>
  <si>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</si>
  <si>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</si>
  <si>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</si>
  <si>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</si>
  <si>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</si>
  <si>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</si>
  <si>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</si>
  <si>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</si>
  <si>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</si>
  <si>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</si>
  <si>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</si>
  <si>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</si>
  <si>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</si>
  <si>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</si>
  <si>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</si>
  <si>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</si>
  <si>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</si>
  <si>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</si>
  <si>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</si>
  <si>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</si>
  <si>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</si>
  <si>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</si>
  <si>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</si>
  <si>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</si>
  <si>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</si>
  <si>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</si>
  <si>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</si>
  <si>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</si>
  <si>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</si>
  <si>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</si>
  <si>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</si>
  <si>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</si>
  <si>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</si>
  <si>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</si>
  <si>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</si>
  <si>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</si>
  <si>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</si>
  <si>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</si>
  <si>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</si>
  <si>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</si>
  <si>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</si>
  <si>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</si>
  <si>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</si>
  <si>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</si>
  <si>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</si>
  <si>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</si>
  <si>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</si>
  <si>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</si>
  <si>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</si>
  <si>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</si>
  <si>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</si>
  <si>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</si>
  <si>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</si>
  <si>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</si>
  <si>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</si>
  <si>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</si>
  <si>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</si>
  <si>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</si>
  <si>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</si>
  <si>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</si>
  <si>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</si>
  <si>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</si>
  <si>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</si>
  <si>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</si>
  <si>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</si>
  <si>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</si>
  <si>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</si>
  <si>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</si>
  <si>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</si>
  <si>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</si>
  <si>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</si>
  <si>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</si>
  <si>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</si>
  <si>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</si>
  <si>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</si>
  <si>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</si>
  <si>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</si>
  <si>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</si>
  <si>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</si>
  <si>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</si>
  <si>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</si>
  <si>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</si>
  <si>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</si>
  <si>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</si>
  <si>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</si>
  <si>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</si>
  <si>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</si>
  <si>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</si>
  <si>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</si>
  <si>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</si>
  <si>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</si>
  <si>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</si>
  <si>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</si>
  <si>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</si>
  <si>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</si>
  <si>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</si>
  <si>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</si>
  <si>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</si>
  <si>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</si>
  <si>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</si>
  <si>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</si>
  <si>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</si>
  <si>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</si>
  <si>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</si>
  <si>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</si>
  <si>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</si>
  <si>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</si>
  <si>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</si>
  <si>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</si>
  <si>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</si>
  <si>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</si>
  <si>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</si>
  <si>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</si>
  <si>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</si>
  <si>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</si>
  <si>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</si>
  <si>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</si>
  <si>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</si>
  <si>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</si>
  <si>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</si>
  <si>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</si>
  <si>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</si>
  <si>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</si>
  <si>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</si>
  <si>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</si>
  <si>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</si>
  <si>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</si>
  <si>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</si>
  <si>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</si>
  <si>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</si>
  <si>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</si>
  <si>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</si>
  <si>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</si>
  <si>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</si>
  <si>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</si>
  <si>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</si>
  <si>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</si>
  <si>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</si>
  <si>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</si>
  <si>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</si>
  <si>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</si>
  <si>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</si>
  <si>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</si>
  <si>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</si>
  <si>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</si>
  <si>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</si>
  <si>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</si>
  <si>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</si>
  <si>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</si>
  <si>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</si>
  <si>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</si>
  <si>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</si>
  <si>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</si>
  <si>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</si>
  <si>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</si>
  <si>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</si>
  <si>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</si>
  <si>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</si>
  <si>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</si>
  <si>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</si>
  <si>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</si>
  <si>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</si>
  <si>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</si>
  <si>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</si>
  <si>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</si>
  <si>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</si>
  <si>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</si>
  <si>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</si>
  <si>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</si>
  <si>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</si>
  <si>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</si>
  <si>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</si>
  <si>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</si>
  <si>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</si>
  <si>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</si>
  <si>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</si>
  <si>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</si>
  <si>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</si>
  <si>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</si>
  <si>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</si>
  <si>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</si>
  <si>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</si>
  <si>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</si>
  <si>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</si>
  <si>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</si>
  <si>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</si>
  <si>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</si>
  <si>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</si>
  <si>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</si>
  <si>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</si>
  <si>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</si>
  <si>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</si>
  <si>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</si>
  <si>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</si>
  <si>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</si>
  <si>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</si>
  <si>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</si>
  <si>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</si>
  <si>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</si>
  <si>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</si>
  <si>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</si>
  <si>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</si>
  <si>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</si>
  <si>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</si>
  <si>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</si>
  <si>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</si>
  <si>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</si>
  <si>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</si>
  <si>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</si>
  <si>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</si>
  <si>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</si>
  <si>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</si>
  <si>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</si>
  <si>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</si>
  <si>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</si>
  <si>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</si>
  <si>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</si>
  <si>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</si>
  <si>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</si>
  <si>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</si>
  <si>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</si>
  <si>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</si>
  <si>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</si>
  <si>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</si>
  <si>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</si>
  <si>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</si>
  <si>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</si>
  <si>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</si>
  <si>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</si>
  <si>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</si>
  <si>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</si>
  <si>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</si>
  <si>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</si>
  <si>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</si>
  <si>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</si>
  <si>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</si>
  <si>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</si>
  <si>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</si>
  <si>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</si>
  <si>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</si>
  <si>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</si>
  <si>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</si>
  <si>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</si>
  <si>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</si>
  <si>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</si>
  <si>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</si>
  <si>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</si>
  <si>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</si>
  <si>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</si>
  <si>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</si>
  <si>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</si>
  <si>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</si>
  <si>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</si>
  <si>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</si>
  <si>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</si>
  <si>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</si>
  <si>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</si>
  <si>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</si>
  <si>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</si>
  <si>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</si>
  <si>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</si>
  <si>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</si>
  <si>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</si>
  <si>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</si>
  <si>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</si>
  <si>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</si>
  <si>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</si>
  <si>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</si>
  <si>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</si>
  <si>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</si>
  <si>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</si>
  <si>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</si>
  <si>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</si>
  <si>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</si>
  <si>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</si>
  <si>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</si>
  <si>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</si>
  <si>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</si>
  <si>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</si>
  <si>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</si>
  <si>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</si>
  <si>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</si>
  <si>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</si>
  <si>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</si>
  <si>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</si>
  <si>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</si>
  <si>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</si>
  <si>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</si>
  <si>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</si>
  <si>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</si>
  <si>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</si>
  <si>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</si>
  <si>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</si>
  <si>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</si>
  <si>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</si>
  <si>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</si>
  <si>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</si>
  <si>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</si>
  <si>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</si>
  <si>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</si>
  <si>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</si>
  <si>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</si>
  <si>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</si>
  <si>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</si>
  <si>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</si>
  <si>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</si>
  <si>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</si>
  <si>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</si>
  <si>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</si>
  <si>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</si>
  <si>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</si>
  <si>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</si>
  <si>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</si>
  <si>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</si>
  <si>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</si>
  <si>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</si>
  <si>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</si>
  <si>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</si>
  <si>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</si>
  <si>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</si>
  <si>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</si>
  <si>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</si>
  <si>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</si>
  <si>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</si>
  <si>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</si>
  <si>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</si>
  <si>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</si>
  <si>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</si>
  <si>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</si>
  <si>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</si>
  <si>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</si>
  <si>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</si>
  <si>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</si>
  <si>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</si>
  <si>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</si>
  <si>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</si>
  <si>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</si>
  <si>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</si>
  <si>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</si>
  <si>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</si>
  <si>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</si>
  <si>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</si>
  <si>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</si>
  <si>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</si>
  <si>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</si>
  <si>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</si>
  <si>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</si>
  <si>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</si>
  <si>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</si>
  <si>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</si>
  <si>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</si>
  <si>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</si>
  <si>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</si>
  <si>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</si>
  <si>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</si>
  <si>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</si>
  <si>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</si>
  <si>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</si>
  <si>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</si>
  <si>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</si>
  <si>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</si>
  <si>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</si>
  <si>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</si>
  <si>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</si>
  <si>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</si>
  <si>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</si>
  <si>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</si>
  <si>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</si>
  <si>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</si>
  <si>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</si>
  <si>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</si>
  <si>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</si>
  <si>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</si>
  <si>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</si>
  <si>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</si>
  <si>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</si>
  <si>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</si>
  <si>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</si>
  <si>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</si>
  <si>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</si>
  <si>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</si>
  <si>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</si>
  <si>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</si>
  <si>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</si>
  <si>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</si>
  <si>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</si>
  <si>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</si>
  <si>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</si>
  <si>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</si>
  <si>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</si>
  <si>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</si>
  <si>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</si>
  <si>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</si>
  <si>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</si>
  <si>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</si>
  <si>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</si>
  <si>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</si>
  <si>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</si>
  <si>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</si>
  <si>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</si>
  <si>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</si>
  <si>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</si>
  <si>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</si>
  <si>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</si>
  <si>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</si>
  <si>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</si>
  <si>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</si>
  <si>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</si>
  <si>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</si>
  <si>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</si>
  <si>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</si>
  <si>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</si>
  <si>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</si>
  <si>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</si>
  <si>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</si>
  <si>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</si>
  <si>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</si>
  <si>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</si>
  <si>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</si>
  <si>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</si>
  <si>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</si>
  <si>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</si>
  <si>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</si>
  <si>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</si>
  <si>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</si>
  <si>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</si>
  <si>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</si>
  <si>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</si>
  <si>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</si>
  <si>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</si>
  <si>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</si>
  <si>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</si>
  <si>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</si>
  <si>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</si>
  <si>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</si>
  <si>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</si>
  <si>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</si>
  <si>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</si>
  <si>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</si>
  <si>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</si>
  <si>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</si>
  <si>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</si>
  <si>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</si>
  <si>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</si>
  <si>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</si>
  <si>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</si>
  <si>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</si>
  <si>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</si>
  <si>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</si>
  <si>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</si>
  <si>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</si>
  <si>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</si>
  <si>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</si>
  <si>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</si>
  <si>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</si>
  <si>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</si>
  <si>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</si>
  <si>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</si>
  <si>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</si>
  <si>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</si>
  <si>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</si>
  <si>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</si>
  <si>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</si>
  <si>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</si>
  <si>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</si>
  <si>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</si>
  <si>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</si>
  <si>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</si>
  <si>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</si>
  <si>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</si>
  <si>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</si>
  <si>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</si>
  <si>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</si>
  <si>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</si>
  <si>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</si>
  <si>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</si>
  <si>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</si>
  <si>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</si>
  <si>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</si>
  <si>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</si>
  <si>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</si>
  <si>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</si>
  <si>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</si>
  <si>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</si>
  <si>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</si>
  <si>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</si>
  <si>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</si>
  <si>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</si>
  <si>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</si>
  <si>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</si>
  <si>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</si>
  <si>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</si>
  <si>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</si>
  <si>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</si>
  <si>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</si>
  <si>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</si>
  <si>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</si>
  <si>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</si>
  <si>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</si>
  <si>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</si>
  <si>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</si>
  <si>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</si>
  <si>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</si>
  <si>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</si>
  <si>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</si>
  <si>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</si>
  <si>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</si>
  <si>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</si>
  <si>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</si>
  <si>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</si>
  <si>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</si>
  <si>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</si>
  <si>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</si>
  <si>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</si>
  <si>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</si>
  <si>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</si>
  <si>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</si>
  <si>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</si>
  <si>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</si>
  <si>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</si>
  <si>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</si>
  <si>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</si>
  <si>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</si>
  <si>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</si>
  <si>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</si>
  <si>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</si>
  <si>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</si>
  <si>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</si>
  <si>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</si>
  <si>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</si>
  <si>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</si>
  <si>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</si>
  <si>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</si>
  <si>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</si>
  <si>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</si>
  <si>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</si>
  <si>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</si>
  <si>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</si>
  <si>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</si>
  <si>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</si>
  <si>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</si>
  <si>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</si>
  <si>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</si>
  <si>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</si>
  <si>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</si>
  <si>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</si>
  <si>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</si>
  <si>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</si>
  <si>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</si>
  <si>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</si>
  <si>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</si>
  <si>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</si>
  <si>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</si>
  <si>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</si>
  <si>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</si>
  <si>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</si>
  <si>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</si>
  <si>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</si>
  <si>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</si>
  <si>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</si>
  <si>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</si>
  <si>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</si>
  <si>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</si>
  <si>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</si>
  <si>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</si>
  <si>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</si>
  <si>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</si>
  <si>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</si>
  <si>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</si>
  <si>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</si>
  <si>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</si>
  <si>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</si>
  <si>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</si>
  <si>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</si>
  <si>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</si>
  <si>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</si>
  <si>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</si>
  <si>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</si>
  <si>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</si>
  <si>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</si>
  <si>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</si>
  <si>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</si>
  <si>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</si>
  <si>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</si>
  <si>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</si>
  <si>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</si>
  <si>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</si>
  <si>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</si>
  <si>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</si>
  <si>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</si>
  <si>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</si>
  <si>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</si>
  <si>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</si>
  <si>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</si>
  <si>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</si>
  <si>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</si>
  <si>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</si>
  <si>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</si>
  <si>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</si>
  <si>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</si>
  <si>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</si>
  <si>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</si>
  <si>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</si>
  <si>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</si>
  <si>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</si>
  <si>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</si>
  <si>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</si>
  <si>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</si>
  <si>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</si>
  <si>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</si>
  <si>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</si>
  <si>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</si>
  <si>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</si>
  <si>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</si>
  <si>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</si>
  <si>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</si>
  <si>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</si>
  <si>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</si>
  <si>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</si>
  <si>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</si>
  <si>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</si>
  <si>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</si>
  <si>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</si>
  <si>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</si>
  <si>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</si>
  <si>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</si>
  <si>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</si>
  <si>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</si>
  <si>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</si>
  <si>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</si>
  <si>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</si>
  <si>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</si>
  <si>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</si>
  <si>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</si>
  <si>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</si>
  <si>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</si>
  <si>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</si>
  <si>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</si>
  <si>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</si>
  <si>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</si>
  <si>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</si>
  <si>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</si>
  <si>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</si>
  <si>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</si>
  <si>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</si>
  <si>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</si>
  <si>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</si>
  <si>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</si>
  <si>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</si>
  <si>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</si>
  <si>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</si>
  <si>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</si>
  <si>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</si>
  <si>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</si>
  <si>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</si>
  <si>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</si>
  <si>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</si>
  <si>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</si>
  <si>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</si>
  <si>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</si>
  <si>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</si>
  <si>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</si>
  <si>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</si>
  <si>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</si>
  <si>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</si>
  <si>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</si>
  <si>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</si>
  <si>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</si>
  <si>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</si>
  <si>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</si>
  <si>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</si>
  <si>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</si>
  <si>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</si>
  <si>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</si>
  <si>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</si>
  <si>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</si>
  <si>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</si>
  <si>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</si>
  <si>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</si>
  <si>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</si>
  <si>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</si>
  <si>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</si>
  <si>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</si>
  <si>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</si>
  <si>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</si>
  <si>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</si>
  <si>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</si>
  <si>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</si>
  <si>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</si>
  <si>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</si>
  <si>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</si>
  <si>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</si>
  <si>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</si>
  <si>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</si>
  <si>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</si>
  <si>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</si>
  <si>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</si>
  <si>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</si>
  <si>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</si>
  <si>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</si>
  <si>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</si>
  <si>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</si>
  <si>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</si>
  <si>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</si>
  <si>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</si>
  <si>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</si>
  <si>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</si>
  <si>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</si>
  <si>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</si>
  <si>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</si>
  <si>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</si>
  <si>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</si>
  <si>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</si>
  <si>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</si>
  <si>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</si>
  <si>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</si>
  <si>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</si>
  <si>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</si>
  <si>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</si>
  <si>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</si>
  <si>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</si>
  <si>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</si>
  <si>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</si>
  <si>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</si>
  <si>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</si>
  <si>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</si>
  <si>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</si>
  <si>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</si>
  <si>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</si>
  <si>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</si>
  <si>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</si>
  <si>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</si>
  <si>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</si>
  <si>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</si>
  <si>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</si>
  <si>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</si>
  <si>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</si>
  <si>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</si>
  <si>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</si>
  <si>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</si>
  <si>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</si>
  <si>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</si>
  <si>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</si>
  <si>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</si>
  <si>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</si>
  <si>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</si>
  <si>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</si>
  <si>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</si>
  <si>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</si>
  <si>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</si>
  <si>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</si>
  <si>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</si>
  <si>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</si>
  <si>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</si>
  <si>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</si>
  <si>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</si>
  <si>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</si>
  <si>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</si>
  <si>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</si>
  <si>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</si>
  <si>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</si>
  <si>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</si>
  <si>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</si>
  <si>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</si>
  <si>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</si>
  <si>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</si>
  <si>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</si>
  <si>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</si>
  <si>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</si>
  <si>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</si>
  <si>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</si>
  <si>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</si>
  <si>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</si>
  <si>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</si>
  <si>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</si>
  <si>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</si>
  <si>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</si>
  <si>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</si>
  <si>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</si>
  <si>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</si>
  <si>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</si>
  <si>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</si>
  <si>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</si>
  <si>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</si>
  <si>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</si>
  <si>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</si>
  <si>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</si>
  <si>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</si>
  <si>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</si>
  <si>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</si>
  <si>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</si>
  <si>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</si>
  <si>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</si>
  <si>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</si>
  <si>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</si>
  <si>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</si>
  <si>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</si>
  <si>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</si>
  <si>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</si>
  <si>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</si>
  <si>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</si>
  <si>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</si>
  <si>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</si>
  <si>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</si>
  <si>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</si>
  <si>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</si>
  <si>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</si>
  <si>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</si>
  <si>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</si>
  <si>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</si>
  <si>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</si>
  <si>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</si>
  <si>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</si>
  <si>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</si>
  <si>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</si>
  <si>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</si>
  <si>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</si>
  <si>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</si>
  <si>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</si>
  <si>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</si>
  <si>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</si>
  <si>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</si>
  <si>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</si>
  <si>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</si>
  <si>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</si>
  <si>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</si>
  <si>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</si>
  <si>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</si>
  <si>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</si>
  <si>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</si>
  <si>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</si>
  <si>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</si>
  <si>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</si>
  <si>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</si>
  <si>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</si>
  <si>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</si>
  <si>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</si>
  <si>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</si>
  <si>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</si>
  <si>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</si>
  <si>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</si>
  <si>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</si>
  <si>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</si>
  <si>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</si>
  <si>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</si>
  <si>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</si>
  <si>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</si>
  <si>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</si>
  <si>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</si>
  <si>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</si>
  <si>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</si>
  <si>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</si>
  <si>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</si>
  <si>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</si>
  <si>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</si>
  <si>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</si>
  <si>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</si>
  <si>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</si>
  <si>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</si>
  <si>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</si>
  <si>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</si>
  <si>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</si>
  <si>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</si>
  <si>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</si>
  <si>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</si>
  <si>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</si>
  <si>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</si>
  <si>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</si>
  <si>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</si>
  <si>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</si>
  <si>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</si>
  <si>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</si>
  <si>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</si>
  <si>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</si>
  <si>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</si>
  <si>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</si>
  <si>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</si>
  <si>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</si>
  <si>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</si>
  <si>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</si>
  <si>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</si>
  <si>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</si>
  <si>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</si>
  <si>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</si>
  <si>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</si>
  <si>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</si>
  <si>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</si>
  <si>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</si>
  <si>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</si>
  <si>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</si>
  <si>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</si>
  <si>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</si>
  <si>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</si>
  <si>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</si>
  <si>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</si>
  <si>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</si>
  <si>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</si>
  <si>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</si>
  <si>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</si>
  <si>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</si>
  <si>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</si>
  <si>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</si>
  <si>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</si>
  <si>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</si>
  <si>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</si>
  <si>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</si>
  <si>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</si>
  <si>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</si>
  <si>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</si>
  <si>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</si>
  <si>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</si>
  <si>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</si>
  <si>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</si>
  <si>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</si>
  <si>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</si>
  <si>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</si>
  <si>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</si>
  <si>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</si>
  <si>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</si>
  <si>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</si>
  <si>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</si>
  <si>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</si>
  <si>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</si>
  <si>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</si>
  <si>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</si>
  <si>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</si>
  <si>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</si>
  <si>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</si>
  <si>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</si>
  <si>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</si>
  <si>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</si>
  <si>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</si>
  <si>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</si>
  <si>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</si>
  <si>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</si>
  <si>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</si>
  <si>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</si>
  <si>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</si>
  <si>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</si>
  <si>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</si>
  <si>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</si>
  <si>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</si>
  <si>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</si>
  <si>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</si>
  <si>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</si>
  <si>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</si>
  <si>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</si>
  <si>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</si>
  <si>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</si>
  <si>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</si>
  <si>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</si>
  <si>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</si>
  <si>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</si>
  <si>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</si>
  <si>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</si>
  <si>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</si>
  <si>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</si>
  <si>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</si>
  <si>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</si>
  <si>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</si>
  <si>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</si>
  <si>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</si>
  <si>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</si>
  <si>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</si>
  <si>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</si>
  <si>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</si>
  <si>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</si>
  <si>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</si>
  <si>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</si>
  <si>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</si>
  <si>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</si>
  <si>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</si>
  <si>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</si>
  <si>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</si>
  <si>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</si>
  <si>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</si>
  <si>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</si>
  <si>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</si>
  <si>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</si>
  <si>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</si>
  <si>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</si>
  <si>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</si>
  <si>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</si>
  <si>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</si>
  <si>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</si>
  <si>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</si>
  <si>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</si>
  <si>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</si>
  <si>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</si>
  <si>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</si>
  <si>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</si>
  <si>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</si>
  <si>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</si>
  <si>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</si>
  <si>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</si>
  <si>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</si>
  <si>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</si>
  <si>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</si>
  <si>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</si>
  <si>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</si>
  <si>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</si>
  <si>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</si>
  <si>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</si>
  <si>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</si>
  <si>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</si>
  <si>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</si>
  <si>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</si>
  <si>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</si>
  <si>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</si>
  <si>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</si>
  <si>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</si>
  <si>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</si>
  <si>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</si>
  <si>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</si>
  <si>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</si>
  <si>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</si>
  <si>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</si>
  <si>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</si>
  <si>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</si>
  <si>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</si>
  <si>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</si>
  <si>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</si>
  <si>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</si>
  <si>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</si>
  <si>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</si>
  <si>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</si>
  <si>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</si>
  <si>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</si>
  <si>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</si>
  <si>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</si>
  <si>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</si>
  <si>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</si>
  <si>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</si>
  <si>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</si>
  <si>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</si>
  <si>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</si>
  <si>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</si>
  <si>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</si>
  <si>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</si>
  <si>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</si>
  <si>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</si>
  <si>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</si>
  <si>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</si>
  <si>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</si>
  <si>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</si>
  <si>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</si>
  <si>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</si>
  <si>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</si>
  <si>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</si>
  <si>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</si>
  <si>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</si>
  <si>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</si>
  <si>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</si>
  <si>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</si>
  <si>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</si>
  <si>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</si>
  <si>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</si>
  <si>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</si>
  <si>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</si>
  <si>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</si>
  <si>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</si>
  <si>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</si>
  <si>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</si>
  <si>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</si>
  <si>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</si>
  <si>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</si>
  <si>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</si>
  <si>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</si>
  <si>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</si>
  <si>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</si>
  <si>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</si>
  <si>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</si>
  <si>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</si>
  <si>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</si>
  <si>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</si>
  <si>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</si>
  <si>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</si>
  <si>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</si>
  <si>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</si>
  <si>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</si>
  <si>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</si>
  <si>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</si>
  <si>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</si>
  <si>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</si>
  <si>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</si>
  <si>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</si>
  <si>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</si>
  <si>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</si>
  <si>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</si>
  <si>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</si>
  <si>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</si>
  <si>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</si>
  <si>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</si>
  <si>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</si>
  <si>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</si>
  <si>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</si>
  <si>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</si>
  <si>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</si>
  <si>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</si>
  <si>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</si>
  <si>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</si>
  <si>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</si>
  <si>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</si>
  <si>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</si>
  <si>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</si>
  <si>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</si>
  <si>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</si>
  <si>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</si>
  <si>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</si>
  <si>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</si>
  <si>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</si>
  <si>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</si>
  <si>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</si>
  <si>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</si>
  <si>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</si>
  <si>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</si>
  <si>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</si>
  <si>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</si>
  <si>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</si>
  <si>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</si>
  <si>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</si>
  <si>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</si>
  <si>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</si>
  <si>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</si>
  <si>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</si>
  <si>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</si>
  <si>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</si>
  <si>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</si>
  <si>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</si>
  <si>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</si>
  <si>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</si>
  <si>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</si>
  <si>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</si>
  <si>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</si>
  <si>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</si>
  <si>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</si>
  <si>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</si>
  <si>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</si>
  <si>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</si>
  <si>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</si>
  <si>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</si>
  <si>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</si>
  <si>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</si>
  <si>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</si>
  <si>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</si>
  <si>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</si>
  <si>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</si>
  <si>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</si>
  <si>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</si>
  <si>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</si>
  <si>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</si>
  <si>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</si>
  <si>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</si>
  <si>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</si>
  <si>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</si>
  <si>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</si>
  <si>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</si>
  <si>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</si>
  <si>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</si>
  <si>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</si>
  <si>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</si>
  <si>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</si>
  <si>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</si>
  <si>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</si>
  <si>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</si>
  <si>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</si>
  <si>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</si>
  <si>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</si>
  <si>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</si>
  <si>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</si>
  <si>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</si>
  <si>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</si>
  <si>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</si>
  <si>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</si>
  <si>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</si>
  <si>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</si>
  <si>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</si>
  <si>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</si>
  <si>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</si>
  <si>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</si>
  <si>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</si>
  <si>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</si>
  <si>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</si>
  <si>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</si>
  <si>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</si>
  <si>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</si>
  <si>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</si>
  <si>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</si>
  <si>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</si>
  <si>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</si>
  <si>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</si>
  <si>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</si>
  <si>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</si>
  <si>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</si>
  <si>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</si>
  <si>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</si>
  <si>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</si>
  <si>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</si>
  <si>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</si>
  <si>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</si>
  <si>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</si>
  <si>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</si>
  <si>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</si>
  <si>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</si>
  <si>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</si>
  <si>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</si>
  <si>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</si>
  <si>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</si>
  <si>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</si>
  <si>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</si>
  <si>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</si>
  <si>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</si>
  <si>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</si>
  <si>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</si>
  <si>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</si>
  <si>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</si>
  <si>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</si>
  <si>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</si>
  <si>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</si>
  <si>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</si>
  <si>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</si>
  <si>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</si>
  <si>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</si>
  <si>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</si>
  <si>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</si>
  <si>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</si>
  <si>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</si>
  <si>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</si>
  <si>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</si>
  <si>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</si>
  <si>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</si>
  <si>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</si>
  <si>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</si>
  <si>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</si>
  <si>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</si>
  <si>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</si>
  <si>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</si>
  <si>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</si>
  <si>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</si>
  <si>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</si>
  <si>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</si>
  <si>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</si>
  <si>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</si>
  <si>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</si>
  <si>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</si>
  <si>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</si>
  <si>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</si>
  <si>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</si>
  <si>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</si>
  <si>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</si>
  <si>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</si>
  <si>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</si>
  <si>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</si>
  <si>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</si>
  <si>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</si>
  <si>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</si>
  <si>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</si>
  <si>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</si>
  <si>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</si>
  <si>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</si>
  <si>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</si>
  <si>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</si>
  <si>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</si>
  <si>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</si>
  <si>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</si>
  <si>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</si>
  <si>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</si>
  <si>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</si>
  <si>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</si>
  <si>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</si>
  <si>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</si>
  <si>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</si>
  <si>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</si>
  <si>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</si>
  <si>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</si>
  <si>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</si>
  <si>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</si>
  <si>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</si>
  <si>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</si>
  <si>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</si>
  <si>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</si>
  <si>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</si>
  <si>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</si>
  <si>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</si>
  <si>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</si>
  <si>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</si>
  <si>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</si>
  <si>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</si>
  <si>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</si>
  <si>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</si>
  <si>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</si>
  <si>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</si>
  <si>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</si>
  <si>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</si>
  <si>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</si>
  <si>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</si>
  <si>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</si>
  <si>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</si>
  <si>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</si>
  <si>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</si>
  <si>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</si>
  <si>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</si>
  <si>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</si>
  <si>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</si>
  <si>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</si>
  <si>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</si>
  <si>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</si>
  <si>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</si>
  <si>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</si>
  <si>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</si>
  <si>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</si>
  <si>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</si>
  <si>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</si>
  <si>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</si>
  <si>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</si>
  <si>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</si>
  <si>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</si>
  <si>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</si>
  <si>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</si>
  <si>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</si>
  <si>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</si>
  <si>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</si>
  <si>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</si>
  <si>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</si>
  <si>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</si>
  <si>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</si>
  <si>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</si>
  <si>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</si>
  <si>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</si>
  <si>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</si>
  <si>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</si>
  <si>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</si>
  <si>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</si>
  <si>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</si>
  <si>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</si>
  <si>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</si>
  <si>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</si>
  <si>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</si>
  <si>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</si>
  <si>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</si>
  <si>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</si>
  <si>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</si>
  <si>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</si>
  <si>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</si>
  <si>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</si>
  <si>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</si>
  <si>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</si>
  <si>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</si>
  <si>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</si>
  <si>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</si>
  <si>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</si>
  <si>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</si>
  <si>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</si>
  <si>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</si>
  <si>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</si>
  <si>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</si>
  <si>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</si>
  <si>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</si>
  <si>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</si>
  <si>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</si>
  <si>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</si>
  <si>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</si>
  <si>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</si>
  <si>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</si>
  <si>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</si>
  <si>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</si>
  <si>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</si>
  <si>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</si>
  <si>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</si>
  <si>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</si>
  <si>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</si>
  <si>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</si>
  <si>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</si>
  <si>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</si>
  <si>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</si>
  <si>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</si>
  <si>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</si>
  <si>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</si>
  <si>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</si>
  <si>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</si>
  <si>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</si>
  <si>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</si>
  <si>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</si>
  <si>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</si>
  <si>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</si>
  <si>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</si>
  <si>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</si>
  <si>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</si>
  <si>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</si>
  <si>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</si>
  <si>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</si>
  <si>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</si>
  <si>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</si>
  <si>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</si>
  <si>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</si>
  <si>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</si>
  <si>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</si>
  <si>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</si>
  <si>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</si>
  <si>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</si>
  <si>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</si>
  <si>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</si>
  <si>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</si>
  <si>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</si>
  <si>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</si>
  <si>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</si>
  <si>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</si>
  <si>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</si>
  <si>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</si>
  <si>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</si>
  <si>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</si>
  <si>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</si>
  <si>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</si>
  <si>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</si>
  <si>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</si>
  <si>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</si>
  <si>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</si>
  <si>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</si>
  <si>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</si>
  <si>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</si>
  <si>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</si>
  <si>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</si>
  <si>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</si>
  <si>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</si>
  <si>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</si>
  <si>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</si>
  <si>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</si>
  <si>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</si>
  <si>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</si>
  <si>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</si>
  <si>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</si>
  <si>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</si>
  <si>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</si>
  <si>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</si>
  <si>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</si>
  <si>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</si>
  <si>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</si>
  <si>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</si>
  <si>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</si>
  <si>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</si>
  <si>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</si>
  <si>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</si>
  <si>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</si>
  <si>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</si>
  <si>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</si>
  <si>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</si>
  <si>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</si>
  <si>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</si>
  <si>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</si>
  <si>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</si>
  <si>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</si>
  <si>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</si>
  <si>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</si>
  <si>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</si>
  <si>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</si>
  <si>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</si>
  <si>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</si>
  <si>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</si>
  <si>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</si>
  <si>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</si>
  <si>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</si>
  <si>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</si>
  <si>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</si>
  <si>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</si>
  <si>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</si>
  <si>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</si>
  <si>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</si>
  <si>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</si>
  <si>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</si>
  <si>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</si>
  <si>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</si>
  <si>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</si>
  <si>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</si>
  <si>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</si>
  <si>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</si>
  <si>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</si>
  <si>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</si>
  <si>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</si>
  <si>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</si>
  <si>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</si>
  <si>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</si>
  <si>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</si>
  <si>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</si>
  <si>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</si>
  <si>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</si>
  <si>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</si>
  <si>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</si>
  <si>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</si>
  <si>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</si>
  <si>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</si>
  <si>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</si>
  <si>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</si>
  <si>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</si>
  <si>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</si>
  <si>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</si>
  <si>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</si>
  <si>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</si>
  <si>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</si>
  <si>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</si>
  <si>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</si>
  <si>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</si>
  <si>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</si>
  <si>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</si>
  <si>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</si>
  <si>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</si>
  <si>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</si>
  <si>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</si>
  <si>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</si>
  <si>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</si>
  <si>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</si>
  <si>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</si>
  <si>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</si>
  <si>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</si>
  <si>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</si>
  <si>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</si>
  <si>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</si>
  <si>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</si>
  <si>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</si>
  <si>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</si>
  <si>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</si>
  <si>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</si>
  <si>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</si>
  <si>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</si>
  <si>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</si>
  <si>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</si>
  <si>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</si>
  <si>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</si>
  <si>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</si>
  <si>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</si>
  <si>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</si>
  <si>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</si>
  <si>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</si>
  <si>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</si>
  <si>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</si>
  <si>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</si>
  <si>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</si>
  <si>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</si>
  <si>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</si>
  <si>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</si>
  <si>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</si>
  <si>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</si>
  <si>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</si>
  <si>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</si>
  <si>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</si>
  <si>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</si>
  <si>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</si>
  <si>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</si>
  <si>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</si>
  <si>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</si>
  <si>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</si>
  <si>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</si>
  <si>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</si>
  <si>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</si>
  <si>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</si>
  <si>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</si>
  <si>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</si>
  <si>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</si>
  <si>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</si>
  <si>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</si>
  <si>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</si>
  <si>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</si>
  <si>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</si>
  <si>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</si>
  <si>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</si>
  <si>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</si>
  <si>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</si>
  <si>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</si>
  <si>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</si>
  <si>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</si>
  <si>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</si>
  <si>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</si>
  <si>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</si>
  <si>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</si>
  <si>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</si>
  <si>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</si>
  <si>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</si>
  <si>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</si>
  <si>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</si>
  <si>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</si>
  <si>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</si>
  <si>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</si>
  <si>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</si>
  <si>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</si>
  <si>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</si>
  <si>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</si>
  <si>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</si>
  <si>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</si>
  <si>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</si>
  <si>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</si>
  <si>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</si>
  <si>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</si>
  <si>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</si>
  <si>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</si>
  <si>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</si>
  <si>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</si>
  <si>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</si>
  <si>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</si>
  <si>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</si>
  <si>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</si>
  <si>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</si>
  <si>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</si>
  <si>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</si>
  <si>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</si>
  <si>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</si>
  <si>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</si>
  <si>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</si>
  <si>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</si>
  <si>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</si>
  <si>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</si>
  <si>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</si>
  <si>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</si>
  <si>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</si>
  <si>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</si>
  <si>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</si>
  <si>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</si>
  <si>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</si>
  <si>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</si>
  <si>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</si>
  <si>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</si>
  <si>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</si>
  <si>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</si>
  <si>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</si>
  <si>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</si>
  <si>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</si>
  <si>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</si>
  <si>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</si>
  <si>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</si>
  <si>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</si>
  <si>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</si>
  <si>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</si>
  <si>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</si>
  <si>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</si>
  <si>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</si>
  <si>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</si>
  <si>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</si>
  <si>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</si>
  <si>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</si>
  <si>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</si>
  <si>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</si>
  <si>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</si>
  <si>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</si>
  <si>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</si>
  <si>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</si>
  <si>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</si>
  <si>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</si>
  <si>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</si>
  <si>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</si>
  <si>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</si>
  <si>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</si>
  <si>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</si>
  <si>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</si>
  <si>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</si>
  <si>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</si>
  <si>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</si>
  <si>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</si>
  <si>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</si>
  <si>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</si>
  <si>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</si>
  <si>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</si>
  <si>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</si>
  <si>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</si>
  <si>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</si>
  <si>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</si>
  <si>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</si>
  <si>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</si>
  <si>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</si>
  <si>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</si>
  <si>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</si>
  <si>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</si>
  <si>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</si>
  <si>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</si>
  <si>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</si>
  <si>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</si>
  <si>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</si>
  <si>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</si>
  <si>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</si>
  <si>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</si>
  <si>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</si>
  <si>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</si>
  <si>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</si>
  <si>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</si>
  <si>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</si>
  <si>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</si>
  <si>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</si>
  <si>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</si>
  <si>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</si>
  <si>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</si>
  <si>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</si>
  <si>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</si>
  <si>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</si>
  <si>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</si>
  <si>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</si>
  <si>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</si>
  <si>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</si>
  <si>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</si>
  <si>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</si>
  <si>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</si>
  <si>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</si>
  <si>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</si>
  <si>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</si>
  <si>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</si>
  <si>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</si>
  <si>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</si>
  <si>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</si>
  <si>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</si>
  <si>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</si>
  <si>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</si>
  <si>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</si>
  <si>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</si>
  <si>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</si>
  <si>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</si>
  <si>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</si>
  <si>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</si>
  <si>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</si>
  <si>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</si>
  <si>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</si>
  <si>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</si>
  <si>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</si>
  <si>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</si>
  <si>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</si>
  <si>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</si>
  <si>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</si>
  <si>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</si>
  <si>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</si>
  <si>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</si>
  <si>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</si>
  <si>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</si>
  <si>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</si>
  <si>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</si>
  <si>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</si>
  <si>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</si>
  <si>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</si>
  <si>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</si>
  <si>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</si>
  <si>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</si>
  <si>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</si>
  <si>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</si>
  <si>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</si>
  <si>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</si>
  <si>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</si>
  <si>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</si>
  <si>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</si>
  <si>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</si>
  <si>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</si>
  <si>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</si>
  <si>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</si>
  <si>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</si>
  <si>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</si>
  <si>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</si>
  <si>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</si>
  <si>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</si>
  <si>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</si>
  <si>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</si>
  <si>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</si>
  <si>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</si>
  <si>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</si>
  <si>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</si>
  <si>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</si>
  <si>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</si>
  <si>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</si>
  <si>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</si>
  <si>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</si>
  <si>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</si>
  <si>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</si>
  <si>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</si>
  <si>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</si>
  <si>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</si>
  <si>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</si>
  <si>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</si>
  <si>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</si>
  <si>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</si>
  <si>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</si>
  <si>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</si>
  <si>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</si>
  <si>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</si>
  <si>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</si>
  <si>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</si>
  <si>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</si>
  <si>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</si>
  <si>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</si>
  <si>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</si>
  <si>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</si>
  <si>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</si>
  <si>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</si>
  <si>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</si>
  <si>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</si>
  <si>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</si>
  <si>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</si>
  <si>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</si>
  <si>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</si>
  <si>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</si>
  <si>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</si>
  <si>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</si>
  <si>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</si>
  <si>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</si>
  <si>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</si>
  <si>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</si>
  <si>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</si>
  <si>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</si>
  <si>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</si>
  <si>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</si>
  <si>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</si>
  <si>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</si>
  <si>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</si>
  <si>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</si>
  <si>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</si>
  <si>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</si>
  <si>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</si>
  <si>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</si>
  <si>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</si>
  <si>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</si>
  <si>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</si>
  <si>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</si>
  <si>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</si>
  <si>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</si>
  <si>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</si>
  <si>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</si>
  <si>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</si>
  <si>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</si>
  <si>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</si>
  <si>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</si>
  <si>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</si>
  <si>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</si>
  <si>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</si>
  <si>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</si>
  <si>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</si>
  <si>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</si>
  <si>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</si>
  <si>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</si>
  <si>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</si>
  <si>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</si>
  <si>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</si>
  <si>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</si>
  <si>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</si>
  <si>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</si>
  <si>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</si>
  <si>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</si>
  <si>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</si>
  <si>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</si>
  <si>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</si>
  <si>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</si>
  <si>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</si>
  <si>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</si>
  <si>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</si>
  <si>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</si>
  <si>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</si>
  <si>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</si>
  <si>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</si>
  <si>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</si>
  <si>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</si>
  <si>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</si>
  <si>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</si>
  <si>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</si>
  <si>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</si>
  <si>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</si>
  <si>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</si>
  <si>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</si>
  <si>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</si>
  <si>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</si>
  <si>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</si>
  <si>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</si>
  <si>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</si>
  <si>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</si>
  <si>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</si>
  <si>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</si>
  <si>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</si>
  <si>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</si>
  <si>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</si>
  <si>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</si>
  <si>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</si>
  <si>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</si>
  <si>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</si>
  <si>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</si>
  <si>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</si>
  <si>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</si>
  <si>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</si>
  <si>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</si>
  <si>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</si>
  <si>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</si>
  <si>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</si>
  <si>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</si>
  <si>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</si>
  <si>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</si>
  <si>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</si>
  <si>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</si>
  <si>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</si>
  <si>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</si>
  <si>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</si>
  <si>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</si>
  <si>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</si>
  <si>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</si>
  <si>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</si>
  <si>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</si>
  <si>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</si>
  <si>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</si>
  <si>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</si>
  <si>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</si>
  <si>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</si>
  <si>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</si>
  <si>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</si>
  <si>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</si>
  <si>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</si>
  <si>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</si>
  <si>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</si>
  <si>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</si>
  <si>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</si>
  <si>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</si>
  <si>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</si>
  <si>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</si>
  <si>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</si>
  <si>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</si>
  <si>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</si>
  <si>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</si>
  <si>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</si>
  <si>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</si>
  <si>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</si>
  <si>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</si>
  <si>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</si>
  <si>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</si>
  <si>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</si>
  <si>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</si>
  <si>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</si>
  <si>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</si>
  <si>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</si>
  <si>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</si>
  <si>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</si>
  <si>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</si>
  <si>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</si>
  <si>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</si>
  <si>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</si>
  <si>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</si>
  <si>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</si>
  <si>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</si>
  <si>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</si>
  <si>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</si>
  <si>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</si>
  <si>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</si>
  <si>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</si>
  <si>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</si>
  <si>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</si>
  <si>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</si>
  <si>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</si>
  <si>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</si>
  <si>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</si>
  <si>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</si>
  <si>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</si>
  <si>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</si>
  <si>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</si>
  <si>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</si>
  <si>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</si>
  <si>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</si>
  <si>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</si>
  <si>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</si>
  <si>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</si>
  <si>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</si>
  <si>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</si>
  <si>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</si>
  <si>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</si>
  <si>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</si>
  <si>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</si>
  <si>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</si>
  <si>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</si>
  <si>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</si>
  <si>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</si>
  <si>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</si>
  <si>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</si>
  <si>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</si>
  <si>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</si>
  <si>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</si>
  <si>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</si>
  <si>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</si>
  <si>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</si>
  <si>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</si>
  <si>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</si>
  <si>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</si>
  <si>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</si>
  <si>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</si>
  <si>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</si>
  <si>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</si>
  <si>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</si>
  <si>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</si>
  <si>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</si>
  <si>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</si>
  <si>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</si>
  <si>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</si>
  <si>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</si>
  <si>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</si>
  <si>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</si>
  <si>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</si>
  <si>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</si>
  <si>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</si>
  <si>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</si>
  <si>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</si>
  <si>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</si>
  <si>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</si>
  <si>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</si>
  <si>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</si>
  <si>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</si>
  <si>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</si>
  <si>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</si>
  <si>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</si>
  <si>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</si>
  <si>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</si>
  <si>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</si>
  <si>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</si>
  <si>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</si>
  <si>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</si>
  <si>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</si>
  <si>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</si>
  <si>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</si>
  <si>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</si>
  <si>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</si>
  <si>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</si>
  <si>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</si>
  <si>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</si>
  <si>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</si>
  <si>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</si>
  <si>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</si>
  <si>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</si>
  <si>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</si>
  <si>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</si>
  <si>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</si>
  <si>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</si>
  <si>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</si>
  <si>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</si>
  <si>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</si>
  <si>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</si>
  <si>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</si>
  <si>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</si>
  <si>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</si>
  <si>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</si>
  <si>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</si>
  <si>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</si>
  <si>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</si>
  <si>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</si>
  <si>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</si>
  <si>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</si>
  <si>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</si>
  <si>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</si>
  <si>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</si>
  <si>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</si>
  <si>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</si>
  <si>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</si>
  <si>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</si>
  <si>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</si>
  <si>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</si>
  <si>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</si>
  <si>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</si>
  <si>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</si>
  <si>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</si>
  <si>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</si>
  <si>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</si>
  <si>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</si>
  <si>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</si>
  <si>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</si>
  <si>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</si>
  <si>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</si>
  <si>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</si>
  <si>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</si>
  <si>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</si>
  <si>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</si>
  <si>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</si>
  <si>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</si>
  <si>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</si>
  <si>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</si>
  <si>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</si>
  <si>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</si>
  <si>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</si>
  <si>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</si>
  <si>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</si>
  <si>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</si>
  <si>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</si>
  <si>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</si>
  <si>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</si>
  <si>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</si>
  <si>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</si>
  <si>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</si>
  <si>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</si>
  <si>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</si>
  <si>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</si>
  <si>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</si>
  <si>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</si>
  <si>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</si>
  <si>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</si>
  <si>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</si>
  <si>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</si>
  <si>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</si>
  <si>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</si>
  <si>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</si>
  <si>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</si>
  <si>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</si>
  <si>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</si>
  <si>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</si>
  <si>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</si>
  <si>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</si>
  <si>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</si>
  <si>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</si>
  <si>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</si>
  <si>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</si>
  <si>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</si>
  <si>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</si>
  <si>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</si>
  <si>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</si>
  <si>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</si>
  <si>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</si>
  <si>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</si>
  <si>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</si>
  <si>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</si>
  <si>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</si>
  <si>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</si>
  <si>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</si>
  <si>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</si>
  <si>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</si>
  <si>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</si>
  <si>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</si>
  <si>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</si>
  <si>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</si>
  <si>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</si>
  <si>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</si>
  <si>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</si>
  <si>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</si>
  <si>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</si>
  <si>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</si>
  <si>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</si>
  <si>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</si>
  <si>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</si>
  <si>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</si>
  <si>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</si>
  <si>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</si>
  <si>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</si>
  <si>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</si>
  <si>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</si>
  <si>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</si>
  <si>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</si>
  <si>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</si>
  <si>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</si>
  <si>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</si>
  <si>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</si>
  <si>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</si>
  <si>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</si>
  <si>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</si>
  <si>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</si>
  <si>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</si>
  <si>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</si>
  <si>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</si>
  <si>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</si>
  <si>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</si>
  <si>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</si>
  <si>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</si>
  <si>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</si>
  <si>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</si>
  <si>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</si>
  <si>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</si>
  <si>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</si>
  <si>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</si>
  <si>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</si>
  <si>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</si>
  <si>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</si>
  <si>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</si>
  <si>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</si>
  <si>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</si>
  <si>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</si>
  <si>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</si>
  <si>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</si>
  <si>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</si>
  <si>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</si>
  <si>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</si>
  <si>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</si>
  <si>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</si>
  <si>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</si>
  <si>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</si>
  <si>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</si>
  <si>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</si>
  <si>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</si>
  <si>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</si>
  <si>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</si>
  <si>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</si>
  <si>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</si>
  <si>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</si>
  <si>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</si>
  <si>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</si>
  <si>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</si>
  <si>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</si>
  <si>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</si>
  <si>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</si>
  <si>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</si>
  <si>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</si>
  <si>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</si>
  <si>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</si>
  <si>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</si>
  <si>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</si>
  <si>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</si>
  <si>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</si>
  <si>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</si>
  <si>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</si>
  <si>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</si>
  <si>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</si>
  <si>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</si>
  <si>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</si>
  <si>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</si>
  <si>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</si>
  <si>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</si>
  <si>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</si>
  <si>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</si>
  <si>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</si>
  <si>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</si>
  <si>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</si>
  <si>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</si>
  <si>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</si>
  <si>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</si>
  <si>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</si>
  <si>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</si>
  <si>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</si>
  <si>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</si>
  <si>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</si>
  <si>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</si>
  <si>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</si>
  <si>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</si>
  <si>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</si>
  <si>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</si>
  <si>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</si>
  <si>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</si>
  <si>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</si>
  <si>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</si>
  <si>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</si>
  <si>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</si>
  <si>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</si>
  <si>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</si>
  <si>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</si>
  <si>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</si>
  <si>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</si>
  <si>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</si>
  <si>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</si>
  <si>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</si>
  <si>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</si>
  <si>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</si>
  <si>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</si>
  <si>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</si>
  <si>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</si>
  <si>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</si>
  <si>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</si>
  <si>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</si>
  <si>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</si>
  <si>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</si>
  <si>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</si>
  <si>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</si>
  <si>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</si>
  <si>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</si>
  <si>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</si>
  <si>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</si>
  <si>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</si>
  <si>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</si>
  <si>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</si>
  <si>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</si>
  <si>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</si>
  <si>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</si>
  <si>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</si>
  <si>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</si>
  <si>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</si>
  <si>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</si>
  <si>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</si>
  <si>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</si>
  <si>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</si>
  <si>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</si>
  <si>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</si>
  <si>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</si>
  <si>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</si>
  <si>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</si>
  <si>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</si>
  <si>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</si>
  <si>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</si>
  <si>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</si>
  <si>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</si>
  <si>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</si>
  <si>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</si>
  <si>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</si>
  <si>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</si>
  <si>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</si>
  <si>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</si>
  <si>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</si>
  <si>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</si>
  <si>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</si>
  <si>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</si>
  <si>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</si>
  <si>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</si>
  <si>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</si>
  <si>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</si>
  <si>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</si>
  <si>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</si>
  <si>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</si>
  <si>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</si>
  <si>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</si>
  <si>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</si>
  <si>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</si>
  <si>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</si>
  <si>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</si>
  <si>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</si>
  <si>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</si>
  <si>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</si>
  <si>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</si>
  <si>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</si>
  <si>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</si>
  <si>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</si>
  <si>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</si>
  <si>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</si>
  <si>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</si>
  <si>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</si>
  <si>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</si>
  <si>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</si>
  <si>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</si>
  <si>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</si>
  <si>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</si>
  <si>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</si>
  <si>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</si>
  <si>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</si>
  <si>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</si>
  <si>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</si>
  <si>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</si>
  <si>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</si>
  <si>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</si>
  <si>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</si>
  <si>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</si>
  <si>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</si>
  <si>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</si>
  <si>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</si>
  <si>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</si>
  <si>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</si>
  <si>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</si>
  <si>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</si>
  <si>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</si>
  <si>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</si>
  <si>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</si>
  <si>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</si>
  <si>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</si>
  <si>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</si>
  <si>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</si>
  <si>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</si>
  <si>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</si>
  <si>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</si>
  <si>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</si>
  <si>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</si>
  <si>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</si>
  <si>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</si>
  <si>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</si>
  <si>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</si>
  <si>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</si>
  <si>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</si>
  <si>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</si>
  <si>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</si>
  <si>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</si>
  <si>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</si>
  <si>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</si>
  <si>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</si>
  <si>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</si>
  <si>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</si>
  <si>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</si>
  <si>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</si>
  <si>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</si>
  <si>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</si>
  <si>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</si>
  <si>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</si>
  <si>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</si>
  <si>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</si>
  <si>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</si>
  <si>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</si>
  <si>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</si>
  <si>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</si>
  <si>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</si>
  <si>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</si>
  <si>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</si>
  <si>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</si>
  <si>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</si>
  <si>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</si>
  <si>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</si>
  <si>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</si>
  <si>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</si>
  <si>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</si>
  <si>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</si>
  <si>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</si>
  <si>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</si>
  <si>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</si>
  <si>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</si>
  <si>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</si>
  <si>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</si>
  <si>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</si>
  <si>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</si>
  <si>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</si>
  <si>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</si>
  <si>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</si>
  <si>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</si>
  <si>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</si>
  <si>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</si>
  <si>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</si>
  <si>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</si>
  <si>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</si>
  <si>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</si>
  <si>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</si>
  <si>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</si>
  <si>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</si>
  <si>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</si>
  <si>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</si>
  <si>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</si>
  <si>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</si>
  <si>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</si>
  <si>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</si>
  <si>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</si>
  <si>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</si>
  <si>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</si>
  <si>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</si>
  <si>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</si>
  <si>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</si>
  <si>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</si>
  <si>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</si>
  <si>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</si>
  <si>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</si>
  <si>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</si>
  <si>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</si>
  <si>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</si>
  <si>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</si>
  <si>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</si>
  <si>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</si>
  <si>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</si>
  <si>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</si>
  <si>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</si>
  <si>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</si>
  <si>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</si>
  <si>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</si>
  <si>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</si>
  <si>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</si>
  <si>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</si>
  <si>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</si>
  <si>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</si>
  <si>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</si>
  <si>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</si>
  <si>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</si>
  <si>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</si>
  <si>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</si>
  <si>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</si>
  <si>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</si>
  <si>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</si>
  <si>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</si>
  <si>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</si>
  <si>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</si>
  <si>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</si>
  <si>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</si>
  <si>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</si>
  <si>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</si>
  <si>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</si>
  <si>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</si>
  <si>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</si>
  <si>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</si>
  <si>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</si>
  <si>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</si>
  <si>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</si>
  <si>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</si>
  <si>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</si>
  <si>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</si>
  <si>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</si>
  <si>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</si>
  <si>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</si>
  <si>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</si>
  <si>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</si>
  <si>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</si>
  <si>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</si>
  <si>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</si>
  <si>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</si>
  <si>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</si>
  <si>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</si>
  <si>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</si>
  <si>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</si>
  <si>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</si>
  <si>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</si>
  <si>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</si>
  <si>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</si>
  <si>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</si>
  <si>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</si>
  <si>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</si>
  <si>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</si>
  <si>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</si>
  <si>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</si>
  <si>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</si>
  <si>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</si>
  <si>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</si>
  <si>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</si>
  <si>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</si>
  <si>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</si>
  <si>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</si>
  <si>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</si>
  <si>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</si>
  <si>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</si>
  <si>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</si>
  <si>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</si>
  <si>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</si>
  <si>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</si>
  <si>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</si>
  <si>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</si>
  <si>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</si>
  <si>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</si>
  <si>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</si>
  <si>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</si>
  <si>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</si>
  <si>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</si>
  <si>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</si>
  <si>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</si>
  <si>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</si>
  <si>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</si>
  <si>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</si>
  <si>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</si>
  <si>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</si>
  <si>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</si>
  <si>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</si>
  <si>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</si>
  <si>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</si>
  <si>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</si>
  <si>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</si>
  <si>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</si>
  <si>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</si>
  <si>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</si>
  <si>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</si>
  <si>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</si>
  <si>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</si>
  <si>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</si>
  <si>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</si>
  <si>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</si>
  <si>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</si>
  <si>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</si>
  <si>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</si>
  <si>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</si>
  <si>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</si>
  <si>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</si>
  <si>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</si>
  <si>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</si>
  <si>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</si>
  <si>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</si>
  <si>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</si>
  <si>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</si>
  <si>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</si>
  <si>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</si>
  <si>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</si>
  <si>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</si>
  <si>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</si>
  <si>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</si>
  <si>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</si>
  <si>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</si>
  <si>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</si>
  <si>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</si>
  <si>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</si>
  <si>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</si>
  <si>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</si>
  <si>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</si>
  <si>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</si>
  <si>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</si>
  <si>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</si>
  <si>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</si>
  <si>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</si>
  <si>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</si>
  <si>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</si>
  <si>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</si>
  <si>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</si>
  <si>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</si>
  <si>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</si>
  <si>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</si>
  <si>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</si>
  <si>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</si>
  <si>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</si>
  <si>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</si>
  <si>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</si>
  <si>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</si>
  <si>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</si>
  <si>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</si>
  <si>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</si>
  <si>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</si>
  <si>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</si>
  <si>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</si>
  <si>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</si>
  <si>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</si>
  <si>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</si>
  <si>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</si>
  <si>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</si>
  <si>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</si>
  <si>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</si>
  <si>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</si>
  <si>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</si>
  <si>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</si>
  <si>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</si>
  <si>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</si>
  <si>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</si>
  <si>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</si>
  <si>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</si>
  <si>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</si>
  <si>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</si>
  <si>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</si>
  <si>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</si>
  <si>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</si>
  <si>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</si>
  <si>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</si>
  <si>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</si>
  <si>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</si>
  <si>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</si>
  <si>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</si>
  <si>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</si>
  <si>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</si>
  <si>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</si>
  <si>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</si>
  <si>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</si>
  <si>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</si>
  <si>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</si>
  <si>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</si>
  <si>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</si>
  <si>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</si>
  <si>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</si>
  <si>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</si>
  <si>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</si>
  <si>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</si>
  <si>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</si>
  <si>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</si>
  <si>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</si>
  <si>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</si>
  <si>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</si>
  <si>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</si>
  <si>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</si>
  <si>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</si>
  <si>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</si>
  <si>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</si>
  <si>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</si>
  <si>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</si>
  <si>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</si>
  <si>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</si>
  <si>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</si>
  <si>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</si>
  <si>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</si>
  <si>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</si>
  <si>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</si>
  <si>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</si>
  <si>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</si>
  <si>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</si>
  <si>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</si>
  <si>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</si>
  <si>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</si>
  <si>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</si>
  <si>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</si>
  <si>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</si>
  <si>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</si>
  <si>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</si>
  <si>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</si>
  <si>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</si>
  <si>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</si>
  <si>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</si>
  <si>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</si>
  <si>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</si>
  <si>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</si>
  <si>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</si>
  <si>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</si>
  <si>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</si>
  <si>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</si>
  <si>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</si>
  <si>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</si>
  <si>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</si>
  <si>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</si>
  <si>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</si>
  <si>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</si>
  <si>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</si>
  <si>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</si>
  <si>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</si>
  <si>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</si>
  <si>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</si>
  <si>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</si>
  <si>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</si>
  <si>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</si>
  <si>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</si>
  <si>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</si>
  <si>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</si>
  <si>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</si>
  <si>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</si>
  <si>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</si>
  <si>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</si>
  <si>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</si>
  <si>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</si>
  <si>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</si>
  <si>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</si>
  <si>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</si>
  <si>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</si>
  <si>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</si>
  <si>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</si>
  <si>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</si>
  <si>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</si>
  <si>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</si>
  <si>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</si>
  <si>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</si>
  <si>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</si>
  <si>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</si>
  <si>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</si>
  <si>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</si>
  <si>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</si>
  <si>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</si>
  <si>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</si>
  <si>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</si>
  <si>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</si>
  <si>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</si>
  <si>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</si>
  <si>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</si>
  <si>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</si>
  <si>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</si>
  <si>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</si>
  <si>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</si>
  <si>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</si>
  <si>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</si>
  <si>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</si>
  <si>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</si>
  <si>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</si>
  <si>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</si>
  <si>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</si>
  <si>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</si>
  <si>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</si>
  <si>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</si>
  <si>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</si>
  <si>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</si>
  <si>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</si>
  <si>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</si>
  <si>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</si>
  <si>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</si>
  <si>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</si>
  <si>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</si>
  <si>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</si>
  <si>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</si>
  <si>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</si>
  <si>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</si>
  <si>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</si>
  <si>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</si>
  <si>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</si>
  <si>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</si>
  <si>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</si>
  <si>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</si>
  <si>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</si>
  <si>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</si>
  <si>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</si>
  <si>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</si>
  <si>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</si>
  <si>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</si>
  <si>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</si>
  <si>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</si>
  <si>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</si>
  <si>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</si>
  <si>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</si>
  <si>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</si>
  <si>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</si>
  <si>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</si>
  <si>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</si>
  <si>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</si>
  <si>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</si>
  <si>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</si>
  <si>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</si>
  <si>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</si>
  <si>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</si>
  <si>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</si>
  <si>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</si>
  <si>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</si>
  <si>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</si>
  <si>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</si>
  <si>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</si>
  <si>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</si>
  <si>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</si>
  <si>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</si>
  <si>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</si>
  <si>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</si>
  <si>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</si>
  <si>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</si>
  <si>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</si>
  <si>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</si>
  <si>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</si>
  <si>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</si>
  <si>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</si>
  <si>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</si>
  <si>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</si>
  <si>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</si>
  <si>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</si>
  <si>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</si>
  <si>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</si>
  <si>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</si>
  <si>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</si>
  <si>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</si>
  <si>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</si>
  <si>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</si>
  <si>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</si>
  <si>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</si>
  <si>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</si>
  <si>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</si>
  <si>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</si>
  <si>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</si>
  <si>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</si>
  <si>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</si>
  <si>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</si>
  <si>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</si>
  <si>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</si>
  <si>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</si>
  <si>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</si>
  <si>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</si>
  <si>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</si>
  <si>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</si>
  <si>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</si>
  <si>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</si>
  <si>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</si>
  <si>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</si>
  <si>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</si>
  <si>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</si>
  <si>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</si>
  <si>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</si>
  <si>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</si>
  <si>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</si>
  <si>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</si>
  <si>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</si>
  <si>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</si>
  <si>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</si>
  <si>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</si>
  <si>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</si>
  <si>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</si>
  <si>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</si>
  <si>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</si>
  <si>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</si>
  <si>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</si>
  <si>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</si>
  <si>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</si>
  <si>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</si>
  <si>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</si>
  <si>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</si>
  <si>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</si>
  <si>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</si>
  <si>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</si>
  <si>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</si>
  <si>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</si>
  <si>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</si>
  <si>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</si>
  <si>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</si>
  <si>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</si>
  <si>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</si>
  <si>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</si>
  <si>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</si>
  <si>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</si>
  <si>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</si>
  <si>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</si>
  <si>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</si>
  <si>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</si>
  <si>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</si>
  <si>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</si>
  <si>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</si>
  <si>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</si>
  <si>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</si>
  <si>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</si>
  <si>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</si>
  <si>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</si>
  <si>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</si>
  <si>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</si>
  <si>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</si>
  <si>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</si>
  <si>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</si>
  <si>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</si>
  <si>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</si>
  <si>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</si>
  <si>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</si>
  <si>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</si>
  <si>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</si>
  <si>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</si>
  <si>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</si>
  <si>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</si>
  <si>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</si>
  <si>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</si>
  <si>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</si>
  <si>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</si>
  <si>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</si>
  <si>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</si>
  <si>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</si>
  <si>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</si>
  <si>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</si>
  <si>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</si>
  <si>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</si>
  <si>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</si>
  <si>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</si>
  <si>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</si>
  <si>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</si>
  <si>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</si>
  <si>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</si>
  <si>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</si>
  <si>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</si>
  <si>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</si>
  <si>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</si>
  <si>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</si>
  <si>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</si>
  <si>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</si>
  <si>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</si>
  <si>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</si>
  <si>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</si>
  <si>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</si>
  <si>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</si>
  <si>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</si>
  <si>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</si>
  <si>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</si>
  <si>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</si>
  <si>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</si>
  <si>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</si>
  <si>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</si>
  <si>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</si>
  <si>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</si>
  <si>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</si>
  <si>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</si>
  <si>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</si>
  <si>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</si>
  <si>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</si>
  <si>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</si>
  <si>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</si>
  <si>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</si>
  <si>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</si>
  <si>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</si>
  <si>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</si>
  <si>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</si>
  <si>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</si>
  <si>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</si>
  <si>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</si>
  <si>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</si>
  <si>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</si>
  <si>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</si>
  <si>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</si>
  <si>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</si>
  <si>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</si>
  <si>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</si>
  <si>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</si>
  <si>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</si>
  <si>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</si>
  <si>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</si>
  <si>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</si>
  <si>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</si>
  <si>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</si>
  <si>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</si>
  <si>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</si>
  <si>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</si>
  <si>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</si>
  <si>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</si>
  <si>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</si>
  <si>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</si>
  <si>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</si>
  <si>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</si>
  <si>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</si>
  <si>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</si>
  <si>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</si>
  <si>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</si>
  <si>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</si>
  <si>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</si>
  <si>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</si>
  <si>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</si>
  <si>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</si>
  <si>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</si>
  <si>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</si>
  <si>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</si>
  <si>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</si>
  <si>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</si>
  <si>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</si>
  <si>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</si>
  <si>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</si>
  <si>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</si>
  <si>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</si>
  <si>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</si>
  <si>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</si>
  <si>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</si>
  <si>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</si>
  <si>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</si>
  <si>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</si>
  <si>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</si>
  <si>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</si>
  <si>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</si>
  <si>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</si>
  <si>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</si>
  <si>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</si>
  <si>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</si>
  <si>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</si>
  <si>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</si>
  <si>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</si>
  <si>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</si>
  <si>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</si>
  <si>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</si>
  <si>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</si>
  <si>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</si>
  <si>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</si>
  <si>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</si>
  <si>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</si>
  <si>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</si>
  <si>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</si>
  <si>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</si>
  <si>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</si>
  <si>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</si>
  <si>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</si>
  <si>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</si>
  <si>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</si>
  <si>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</si>
  <si>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</si>
  <si>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</si>
  <si>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</si>
  <si>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</si>
  <si>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</si>
  <si>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</si>
  <si>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</si>
  <si>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</si>
  <si>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</si>
  <si>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</si>
  <si>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</si>
  <si>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</si>
  <si>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</si>
  <si>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</si>
  <si>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</si>
  <si>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</si>
  <si>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</si>
  <si>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</si>
  <si>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</si>
  <si>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</si>
  <si>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</si>
  <si>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</si>
  <si>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</si>
  <si>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</si>
  <si>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</si>
  <si>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</si>
  <si>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</si>
  <si>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</si>
  <si>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</si>
  <si>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</si>
  <si>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</si>
  <si>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</si>
  <si>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</si>
  <si>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</si>
  <si>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</si>
  <si>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</si>
  <si>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</si>
  <si>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</si>
  <si>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</si>
  <si>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</si>
  <si>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</si>
  <si>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</si>
  <si>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</si>
  <si>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</si>
  <si>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</si>
  <si>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</si>
  <si>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</si>
  <si>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</si>
  <si>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</si>
  <si>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</si>
  <si>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</si>
  <si>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</si>
  <si>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</si>
  <si>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</si>
  <si>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</si>
  <si>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</si>
  <si>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</si>
  <si>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</si>
  <si>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</si>
  <si>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</si>
  <si>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</si>
  <si>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</si>
  <si>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</si>
  <si>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</si>
  <si>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</si>
  <si>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</si>
  <si>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</si>
  <si>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</si>
  <si>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</si>
  <si>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</si>
  <si>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</si>
  <si>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</si>
  <si>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</si>
  <si>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</si>
  <si>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</si>
  <si>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</si>
  <si>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</si>
  <si>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</si>
  <si>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</si>
  <si>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</si>
  <si>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</si>
  <si>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</si>
  <si>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</si>
  <si>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</si>
  <si>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</si>
  <si>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</si>
  <si>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</si>
  <si>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</si>
  <si>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</si>
  <si>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</si>
  <si>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</si>
  <si>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</si>
  <si>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</si>
  <si>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</si>
  <si>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</si>
  <si>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</si>
  <si>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</si>
  <si>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</si>
  <si>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</si>
  <si>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</si>
  <si>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</si>
  <si>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</si>
  <si>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</si>
  <si>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</si>
  <si>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</si>
  <si>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</si>
  <si>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</si>
  <si>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</si>
  <si>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</si>
  <si>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</si>
  <si>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</si>
  <si>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</si>
  <si>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</si>
  <si>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</si>
  <si>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</si>
  <si>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</si>
  <si>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</si>
  <si>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</si>
  <si>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</si>
  <si>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</si>
  <si>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</si>
  <si>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</si>
  <si>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</si>
  <si>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</si>
  <si>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</si>
  <si>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</si>
  <si>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</si>
  <si>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</si>
  <si>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</si>
  <si>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</si>
  <si>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</si>
  <si>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</si>
  <si>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</si>
  <si>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</si>
  <si>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</si>
  <si>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</si>
  <si>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</si>
  <si>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</si>
  <si>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</si>
  <si>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</si>
  <si>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</si>
  <si>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</si>
  <si>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</si>
  <si>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</si>
  <si>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</si>
  <si>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</si>
  <si>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</si>
  <si>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</si>
  <si>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</si>
  <si>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</si>
  <si>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</si>
  <si>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</si>
  <si>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</si>
  <si>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</si>
  <si>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</si>
  <si>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</si>
  <si>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</si>
  <si>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</si>
  <si>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</si>
  <si>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</si>
  <si>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</si>
  <si>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</si>
  <si>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</si>
  <si>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</si>
  <si>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</si>
  <si>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</si>
  <si>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</si>
  <si>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</si>
  <si>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</si>
  <si>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</si>
  <si>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</si>
  <si>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</si>
  <si>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</si>
  <si>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</si>
  <si>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</si>
  <si>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</si>
  <si>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</si>
  <si>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</si>
  <si>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</si>
  <si>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</si>
  <si>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</si>
  <si>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</si>
  <si>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</si>
  <si>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</si>
  <si>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</si>
  <si>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</si>
  <si>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</si>
  <si>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</si>
  <si>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</si>
  <si>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</si>
  <si>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</si>
  <si>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</si>
  <si>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</si>
  <si>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</si>
  <si>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</si>
  <si>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</si>
  <si>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</si>
  <si>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</si>
  <si>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</si>
  <si>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</si>
  <si>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</si>
  <si>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</si>
  <si>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</si>
  <si>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</si>
  <si>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</si>
  <si>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</si>
  <si>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</si>
  <si>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</si>
  <si>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</si>
  <si>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</si>
  <si>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</si>
  <si>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</si>
  <si>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</si>
  <si>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</si>
  <si>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</si>
  <si>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</si>
  <si>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</si>
  <si>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</si>
  <si>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</si>
  <si>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</si>
  <si>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</si>
  <si>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</si>
  <si>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</si>
  <si>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</si>
  <si>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</si>
  <si>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</si>
  <si>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</si>
  <si>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</si>
  <si>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</si>
  <si>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</si>
  <si>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</si>
  <si>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</si>
  <si>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</si>
  <si>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</si>
  <si>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</si>
  <si>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</si>
  <si>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</si>
  <si>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</si>
  <si>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</si>
  <si>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</si>
  <si>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</si>
  <si>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</si>
  <si>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</si>
  <si>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</si>
  <si>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</si>
  <si>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</si>
  <si>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</si>
  <si>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</si>
  <si>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</si>
  <si>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</si>
  <si>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</si>
  <si>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</si>
  <si>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</si>
  <si>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</si>
  <si>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</si>
  <si>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</si>
  <si>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</si>
  <si>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</si>
  <si>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</si>
  <si>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</si>
  <si>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</si>
  <si>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</si>
  <si>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</si>
  <si>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</si>
  <si>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</si>
  <si>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</si>
  <si>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</si>
  <si>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</si>
  <si>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</si>
  <si>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</si>
  <si>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</si>
  <si>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</si>
  <si>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</si>
  <si>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</si>
  <si>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</si>
  <si>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</si>
  <si>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</si>
  <si>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</si>
  <si>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</si>
  <si>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</si>
  <si>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</si>
  <si>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</si>
  <si>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</si>
  <si>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</si>
  <si>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</si>
  <si>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</si>
  <si>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</si>
  <si>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</si>
  <si>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</si>
  <si>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</si>
  <si>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</si>
  <si>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</si>
  <si>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</si>
  <si>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</si>
  <si>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</si>
  <si>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</si>
  <si>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</si>
  <si>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</si>
  <si>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</si>
  <si>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</si>
  <si>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</si>
  <si>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</si>
  <si>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</si>
  <si>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</si>
  <si>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</si>
  <si>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</si>
  <si>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</si>
  <si>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</si>
  <si>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</si>
  <si>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</si>
  <si>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</si>
  <si>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</si>
  <si>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</si>
  <si>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</si>
  <si>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</si>
  <si>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</si>
  <si>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</si>
  <si>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</si>
  <si>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</si>
  <si>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</si>
  <si>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</si>
  <si>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</si>
  <si>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</si>
  <si>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</si>
  <si>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</si>
  <si>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</si>
  <si>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</si>
  <si>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</si>
  <si>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</si>
  <si>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</si>
  <si>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</si>
  <si>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</si>
  <si>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</si>
  <si>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</si>
  <si>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</si>
  <si>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</si>
  <si>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</si>
  <si>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</si>
  <si>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</si>
  <si>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</si>
  <si>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</si>
  <si>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</si>
  <si>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</si>
  <si>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</si>
  <si>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</si>
  <si>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</si>
  <si>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</si>
  <si>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</si>
  <si>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</si>
  <si>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</si>
  <si>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</si>
  <si>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</si>
  <si>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</si>
  <si>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</si>
  <si>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</si>
  <si>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</si>
  <si>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</si>
  <si>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</si>
  <si>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</si>
  <si>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</si>
  <si>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</si>
  <si>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</si>
  <si>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</si>
  <si>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</si>
  <si>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</si>
  <si>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</si>
  <si>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</si>
  <si>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</si>
  <si>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</si>
  <si>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</si>
  <si>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</si>
  <si>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</si>
  <si>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</si>
  <si>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</si>
  <si>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</si>
  <si>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</si>
  <si>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</si>
  <si>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</si>
  <si>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</si>
  <si>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</si>
  <si>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</si>
  <si>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</si>
  <si>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</si>
  <si>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</si>
  <si>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</si>
  <si>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</si>
  <si>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</si>
  <si>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</si>
  <si>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</si>
  <si>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</si>
  <si>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</si>
  <si>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</si>
  <si>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</si>
  <si>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</si>
  <si>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</si>
  <si>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</si>
  <si>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</si>
  <si>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</si>
  <si>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</si>
  <si>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</si>
  <si>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</si>
  <si>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</si>
  <si>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</si>
  <si>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</si>
  <si>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</si>
  <si>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</si>
  <si>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</si>
  <si>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</si>
  <si>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</si>
  <si>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</si>
  <si>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</si>
  <si>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</si>
  <si>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</si>
  <si>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</si>
  <si>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</si>
  <si>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</si>
  <si>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</si>
  <si>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</si>
  <si>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</si>
  <si>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</si>
  <si>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</si>
  <si>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</si>
  <si>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</si>
  <si>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</si>
  <si>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</si>
  <si>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</si>
  <si>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</si>
  <si>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</si>
  <si>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</si>
  <si>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</si>
  <si>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</si>
  <si>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</si>
  <si>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</si>
  <si>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</si>
  <si>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</si>
  <si>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</si>
  <si>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</si>
  <si>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</si>
  <si>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</si>
  <si>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</si>
  <si>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</si>
  <si>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</si>
  <si>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</si>
  <si>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</si>
  <si>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</si>
  <si>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</si>
  <si>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</si>
  <si>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</si>
  <si>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</si>
  <si>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</si>
  <si>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</si>
  <si>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</si>
  <si>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</si>
  <si>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</si>
  <si>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</si>
  <si>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</si>
  <si>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</si>
  <si>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</si>
  <si>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</si>
  <si>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</si>
  <si>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</si>
  <si>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</si>
  <si>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</si>
  <si>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</si>
  <si>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</si>
  <si>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</si>
  <si>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</si>
  <si>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</si>
  <si>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</si>
  <si>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</si>
  <si>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</si>
  <si>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</si>
  <si>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</si>
  <si>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</si>
  <si>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</si>
  <si>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</si>
  <si>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</si>
  <si>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</si>
  <si>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</si>
  <si>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</si>
  <si>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</si>
  <si>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</si>
  <si>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</si>
  <si>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</si>
  <si>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</si>
  <si>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</si>
  <si>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</si>
  <si>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</si>
  <si>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</si>
  <si>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</si>
  <si>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</si>
  <si>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</si>
  <si>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</si>
  <si>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</si>
  <si>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</si>
  <si>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</si>
  <si>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</si>
  <si>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</si>
  <si>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</si>
  <si>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</si>
  <si>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</si>
  <si>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</si>
  <si>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</si>
  <si>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</si>
  <si>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</si>
  <si>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</si>
  <si>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</si>
  <si>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</si>
  <si>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</si>
  <si>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</si>
  <si>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</si>
  <si>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</si>
  <si>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</si>
  <si>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</si>
  <si>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</si>
  <si>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</si>
  <si>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</si>
  <si>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</si>
  <si>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</si>
  <si>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</si>
  <si>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</si>
  <si>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</si>
  <si>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</si>
  <si>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</si>
  <si>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</si>
  <si>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</si>
  <si>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</si>
  <si>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</si>
  <si>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</si>
  <si>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</si>
  <si>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</si>
  <si>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</si>
  <si>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</si>
  <si>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</si>
  <si>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</si>
  <si>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</si>
  <si>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</si>
  <si>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</si>
  <si>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</si>
  <si>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</si>
  <si>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</si>
  <si>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</si>
  <si>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</si>
  <si>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</si>
  <si>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</si>
  <si>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</si>
  <si>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</si>
  <si>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</si>
  <si>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</si>
  <si>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</si>
  <si>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</si>
  <si>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</si>
  <si>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</si>
  <si>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</si>
  <si>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</si>
  <si>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</si>
  <si>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</si>
  <si>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</si>
  <si>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</si>
  <si>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</si>
  <si>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</si>
  <si>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</si>
  <si>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</si>
  <si>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</si>
  <si>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</si>
  <si>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</si>
  <si>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</si>
  <si>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</si>
  <si>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</si>
  <si>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</si>
  <si>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</si>
  <si>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</si>
  <si>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</si>
  <si>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</si>
  <si>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</si>
  <si>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</si>
  <si>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</si>
  <si>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</si>
  <si>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</si>
  <si>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</si>
  <si>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</si>
  <si>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</si>
  <si>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</si>
  <si>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</si>
  <si>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</si>
  <si>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</si>
  <si>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</si>
  <si>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</si>
  <si>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</si>
  <si>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</si>
  <si>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</si>
  <si>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</si>
  <si>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</si>
  <si>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</si>
  <si>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</si>
  <si>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</si>
  <si>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</si>
  <si>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</si>
  <si>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</si>
  <si>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</si>
  <si>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</si>
  <si>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</si>
  <si>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</si>
  <si>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</si>
  <si>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</si>
  <si>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</si>
  <si>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</si>
  <si>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</si>
  <si>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</si>
  <si>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</si>
  <si>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</si>
  <si>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</si>
  <si>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</si>
  <si>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</si>
  <si>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</si>
  <si>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</si>
  <si>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</si>
  <si>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</si>
  <si>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</si>
  <si>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</si>
  <si>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</si>
  <si>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</si>
  <si>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</si>
  <si>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</si>
  <si>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</si>
  <si>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</si>
  <si>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</si>
  <si>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</si>
  <si>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</si>
  <si>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</si>
  <si>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</si>
  <si>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</si>
  <si>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</si>
  <si>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</si>
  <si>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</si>
  <si>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</si>
  <si>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</si>
  <si>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</si>
  <si>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</si>
  <si>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</si>
  <si>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</si>
  <si>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</si>
  <si>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</si>
  <si>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</si>
  <si>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</si>
  <si>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</si>
  <si>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</si>
  <si>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</si>
  <si>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</si>
  <si>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</si>
  <si>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</si>
  <si>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</si>
  <si>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</si>
  <si>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</si>
  <si>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</si>
  <si>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</si>
  <si>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</si>
  <si>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</si>
  <si>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</si>
  <si>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</si>
  <si>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</si>
  <si>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</si>
  <si>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</si>
  <si>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</si>
  <si>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</si>
  <si>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</si>
  <si>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</si>
  <si>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</si>
  <si>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</si>
  <si>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</si>
  <si>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</si>
  <si>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</si>
  <si>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</si>
  <si>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</si>
  <si>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</si>
  <si>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</si>
  <si>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</si>
  <si>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</si>
  <si>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</si>
  <si>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</si>
  <si>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</si>
  <si>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</si>
  <si>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</si>
  <si>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</si>
  <si>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</si>
  <si>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</si>
  <si>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</si>
  <si>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</si>
  <si>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</si>
  <si>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</si>
  <si>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</si>
  <si>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</si>
  <si>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</si>
  <si>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</si>
  <si>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</si>
  <si>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</si>
  <si>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</si>
  <si>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</si>
  <si>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</si>
  <si>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</si>
  <si>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</si>
  <si>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</si>
  <si>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</si>
  <si>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</si>
  <si>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</si>
  <si>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</si>
  <si>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</si>
  <si>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</si>
  <si>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</si>
  <si>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</si>
  <si>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</si>
  <si>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</si>
  <si>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</si>
  <si>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</si>
  <si>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</si>
  <si>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</si>
  <si>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</si>
  <si>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</si>
  <si>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</si>
  <si>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</si>
  <si>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</si>
  <si>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</si>
  <si>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</si>
  <si>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</si>
  <si>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</si>
  <si>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</si>
  <si>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</si>
  <si>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</si>
  <si>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</si>
  <si>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</si>
  <si>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</si>
  <si>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</si>
  <si>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</si>
  <si>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</si>
  <si>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</si>
  <si>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</si>
  <si>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</si>
  <si>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</si>
  <si>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</si>
  <si>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</si>
  <si>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</si>
  <si>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</si>
  <si>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</si>
  <si>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</si>
  <si>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</si>
  <si>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</si>
  <si>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</si>
  <si>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</si>
  <si>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</si>
  <si>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</si>
  <si>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</si>
  <si>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</si>
  <si>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</si>
  <si>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</si>
  <si>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</si>
  <si>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</si>
  <si>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</si>
  <si>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</si>
  <si>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</si>
  <si>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</si>
  <si>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</si>
  <si>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</si>
  <si>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</si>
  <si>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</si>
  <si>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</si>
  <si>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</si>
  <si>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</si>
  <si>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</si>
  <si>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</si>
  <si>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</si>
  <si>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</si>
  <si>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</si>
  <si>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</si>
  <si>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</si>
  <si>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</si>
  <si>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</si>
  <si>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</si>
  <si>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</si>
  <si>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</si>
  <si>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</si>
  <si>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</si>
  <si>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</si>
  <si>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</si>
  <si>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</si>
  <si>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</si>
  <si>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</si>
  <si>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</si>
  <si>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</si>
  <si>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</si>
  <si>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</si>
  <si>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</si>
  <si>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</si>
  <si>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</si>
  <si>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</si>
  <si>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</si>
  <si>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</si>
  <si>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</si>
  <si>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</si>
  <si>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</si>
  <si>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</si>
  <si>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</si>
  <si>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</si>
  <si>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</si>
  <si>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</si>
  <si>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</si>
  <si>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</si>
  <si>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</si>
  <si>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</si>
  <si>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</si>
  <si>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</si>
  <si>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</si>
  <si>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</si>
  <si>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</si>
  <si>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</si>
  <si>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</si>
  <si>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</si>
  <si>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</si>
  <si>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</si>
  <si>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</si>
  <si>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</si>
  <si>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</si>
  <si>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</si>
  <si>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</si>
  <si>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</si>
  <si>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</si>
  <si>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</si>
  <si>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</si>
  <si>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</si>
  <si>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</si>
  <si>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</si>
  <si>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</si>
  <si>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</si>
  <si>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</si>
  <si>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</si>
  <si>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</si>
  <si>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</si>
  <si>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</si>
  <si>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</si>
  <si>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</si>
  <si>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</si>
  <si>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</si>
  <si>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</si>
  <si>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</si>
  <si>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</si>
  <si>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</si>
  <si>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</si>
  <si>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</si>
  <si>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</si>
  <si>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</si>
  <si>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</si>
  <si>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</si>
  <si>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</si>
  <si>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</si>
  <si>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</si>
  <si>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</si>
  <si>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</si>
  <si>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</si>
  <si>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</si>
  <si>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</si>
  <si>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</si>
  <si>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</si>
  <si>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</si>
  <si>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</si>
  <si>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</si>
  <si>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</si>
  <si>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</si>
  <si>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</si>
  <si>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</si>
  <si>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</si>
  <si>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</si>
  <si>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</si>
  <si>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</si>
  <si>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</si>
  <si>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</si>
  <si>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</si>
  <si>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</si>
  <si>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</si>
  <si>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</si>
  <si>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</si>
  <si>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</si>
  <si>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</si>
  <si>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</si>
  <si>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</si>
  <si>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</si>
  <si>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</si>
  <si>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</si>
  <si>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</si>
  <si>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</si>
  <si>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</si>
  <si>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</si>
  <si>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</si>
  <si>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</si>
  <si>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</si>
  <si>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</si>
  <si>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</si>
  <si>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</si>
  <si>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</si>
  <si>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</si>
  <si>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</si>
  <si>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</si>
  <si>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</si>
  <si>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</si>
  <si>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</si>
  <si>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</si>
  <si>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</si>
  <si>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</si>
  <si>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</si>
  <si>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</si>
  <si>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</si>
  <si>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</si>
  <si>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</si>
  <si>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</si>
  <si>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</si>
  <si>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</si>
  <si>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</si>
  <si>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</si>
  <si>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</si>
  <si>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</si>
  <si>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</si>
  <si>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</si>
  <si>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</si>
  <si>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</si>
  <si>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</si>
  <si>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</si>
  <si>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</si>
  <si>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</si>
  <si>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</si>
  <si>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</si>
  <si>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</si>
  <si>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</si>
  <si>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</si>
  <si>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</si>
  <si>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</si>
  <si>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</si>
  <si>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</si>
  <si>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</si>
  <si>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</si>
  <si>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</si>
  <si>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</si>
  <si>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</si>
  <si>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</si>
  <si>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</si>
  <si>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</si>
  <si>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</si>
  <si>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</si>
  <si>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</si>
  <si>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</si>
  <si>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</si>
  <si>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</si>
  <si>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</si>
  <si>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</si>
  <si>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</si>
  <si>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</si>
  <si>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</si>
  <si>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</si>
  <si>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</si>
  <si>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</si>
  <si>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</si>
  <si>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</si>
  <si>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</si>
  <si>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</si>
  <si>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</si>
  <si>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</si>
  <si>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</si>
  <si>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</si>
  <si>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</si>
  <si>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</si>
  <si>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</si>
  <si>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</si>
  <si>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</si>
  <si>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</si>
  <si>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</si>
  <si>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</si>
  <si>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</si>
  <si>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</si>
  <si>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</si>
  <si>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</si>
  <si>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</si>
  <si>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</si>
  <si>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</si>
  <si>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</si>
  <si>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</si>
  <si>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</si>
  <si>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</si>
  <si>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</si>
  <si>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</si>
  <si>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</si>
  <si>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</si>
  <si>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</si>
  <si>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</si>
  <si>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</si>
  <si>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</si>
  <si>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</si>
  <si>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</si>
  <si>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</si>
  <si>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</si>
  <si>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</si>
  <si>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</si>
  <si>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</si>
  <si>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</si>
  <si>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</si>
  <si>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</si>
  <si>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</si>
  <si>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</si>
  <si>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</si>
  <si>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</si>
  <si>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</si>
  <si>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</si>
  <si>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</si>
  <si>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</si>
  <si>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</si>
  <si>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</si>
  <si>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</si>
  <si>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</si>
  <si>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</si>
  <si>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</si>
  <si>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</si>
  <si>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</si>
  <si>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</si>
  <si>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</si>
  <si>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</si>
  <si>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</si>
  <si>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</si>
  <si>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</si>
  <si>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</si>
  <si>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</si>
  <si>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</si>
  <si>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</si>
  <si>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</si>
  <si>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</si>
  <si>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</si>
  <si>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</si>
  <si>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</si>
  <si>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</si>
  <si>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</si>
  <si>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</si>
  <si>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</si>
  <si>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</si>
  <si>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</si>
  <si>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</si>
  <si>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</si>
  <si>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</si>
  <si>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</si>
  <si>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</si>
  <si>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</si>
  <si>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</si>
  <si>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</si>
  <si>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</si>
  <si>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</si>
  <si>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</si>
  <si>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</si>
  <si>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</si>
  <si>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</si>
  <si>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</si>
  <si>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</si>
  <si>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</si>
  <si>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</si>
  <si>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</si>
  <si>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</si>
  <si>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</si>
  <si>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</si>
  <si>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</si>
  <si>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</si>
  <si>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</si>
  <si>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</si>
  <si>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</si>
  <si>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</si>
  <si>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</si>
  <si>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</si>
  <si>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</si>
  <si>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</si>
  <si>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</si>
  <si>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</si>
  <si>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</si>
  <si>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</si>
  <si>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</si>
  <si>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</si>
  <si>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</si>
  <si>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</si>
  <si>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</si>
  <si>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</si>
  <si>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</si>
  <si>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</si>
  <si>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</si>
  <si>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</si>
  <si>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</si>
  <si>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</si>
  <si>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</si>
  <si>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</si>
  <si>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</si>
  <si>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</si>
  <si>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</si>
  <si>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</si>
  <si>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</si>
  <si>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</si>
  <si>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</si>
  <si>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</si>
  <si>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</si>
  <si>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</si>
  <si>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</si>
  <si>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</si>
  <si>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</si>
  <si>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</si>
  <si>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</si>
  <si>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</si>
  <si>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</si>
  <si>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</si>
  <si>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</si>
  <si>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</si>
  <si>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</si>
  <si>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</si>
  <si>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</si>
  <si>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</si>
  <si>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</si>
  <si>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</si>
  <si>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</si>
  <si>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</si>
  <si>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</si>
  <si>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</si>
  <si>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</si>
  <si>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</si>
  <si>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</si>
  <si>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</si>
  <si>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</si>
  <si>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</si>
  <si>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</si>
  <si>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</si>
  <si>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</si>
  <si>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</si>
  <si>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</si>
  <si>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</si>
  <si>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</si>
  <si>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</si>
  <si>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</si>
  <si>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</si>
  <si>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</si>
  <si>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</si>
  <si>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</si>
  <si>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</si>
  <si>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</si>
  <si>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</si>
  <si>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</si>
  <si>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</si>
  <si>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</si>
  <si>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</si>
  <si>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</si>
  <si>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</si>
  <si>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</si>
  <si>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</si>
  <si>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</si>
  <si>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</si>
  <si>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</si>
  <si>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</si>
  <si>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</si>
  <si>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</si>
  <si>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</si>
  <si>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</si>
  <si>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</si>
  <si>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</si>
  <si>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</si>
  <si>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</si>
  <si>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</si>
  <si>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</si>
  <si>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</si>
  <si>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</si>
  <si>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</si>
  <si>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</si>
  <si>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</si>
  <si>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</si>
  <si>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</si>
  <si>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</si>
  <si>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</si>
  <si>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</si>
  <si>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</si>
  <si>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</si>
  <si>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</si>
  <si>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</si>
  <si>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</si>
  <si>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</si>
  <si>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</si>
  <si>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</si>
  <si>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</si>
  <si>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</si>
  <si>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</si>
  <si>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</si>
  <si>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</si>
  <si>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</si>
  <si>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</si>
  <si>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</si>
  <si>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</si>
  <si>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</si>
  <si>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</si>
  <si>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</si>
  <si>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</si>
  <si>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</si>
  <si>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</si>
  <si>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</si>
  <si>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</si>
  <si>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</si>
  <si>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</si>
  <si>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</si>
  <si>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</si>
  <si>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</si>
  <si>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</si>
  <si>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</si>
  <si>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</si>
  <si>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</si>
  <si>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</si>
  <si>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</si>
  <si>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</si>
  <si>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</si>
  <si>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</si>
  <si>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</si>
  <si>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</si>
  <si>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</si>
  <si>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</si>
  <si>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</si>
  <si>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</si>
  <si>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</si>
  <si>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</si>
  <si>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</si>
  <si>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</si>
  <si>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</si>
  <si>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</si>
  <si>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</si>
  <si>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</si>
  <si>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</si>
  <si>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</si>
  <si>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</si>
  <si>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</si>
  <si>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</si>
  <si>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</si>
  <si>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</si>
  <si>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</si>
  <si>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</si>
  <si>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</si>
  <si>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</si>
  <si>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</si>
  <si>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</si>
  <si>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</si>
  <si>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</si>
  <si>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</si>
  <si>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</si>
  <si>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</si>
  <si>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</si>
  <si>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</si>
  <si>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</si>
  <si>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</si>
  <si>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</si>
  <si>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</si>
  <si>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</si>
  <si>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</si>
  <si>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</si>
  <si>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</si>
  <si>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</si>
  <si>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</si>
  <si>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</si>
  <si>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</si>
  <si>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</si>
  <si>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</si>
  <si>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</si>
  <si>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</si>
  <si>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</si>
  <si>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</si>
  <si>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</si>
  <si>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</si>
  <si>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</si>
  <si>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</si>
  <si>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</si>
  <si>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</si>
  <si>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</si>
  <si>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</si>
  <si>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</si>
  <si>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</si>
  <si>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</si>
  <si>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</si>
  <si>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</si>
  <si>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</si>
  <si>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</si>
  <si>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</si>
  <si>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</si>
  <si>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</si>
  <si>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</si>
  <si>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</si>
  <si>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</si>
  <si>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</si>
  <si>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</si>
  <si>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</si>
  <si>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</si>
  <si>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</si>
  <si>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</si>
  <si>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</si>
  <si>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</si>
  <si>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</si>
  <si>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</si>
  <si>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</si>
  <si>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</si>
  <si>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</si>
  <si>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</si>
  <si>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</si>
  <si>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</si>
  <si>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</si>
  <si>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</si>
  <si>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</si>
  <si>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</si>
  <si>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</si>
  <si>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</si>
  <si>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</si>
  <si>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</si>
  <si>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</si>
  <si>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</si>
  <si>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</si>
  <si>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</si>
  <si>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</si>
  <si>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</si>
  <si>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</si>
  <si>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</si>
  <si>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</si>
  <si>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</si>
  <si>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</si>
  <si>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</si>
  <si>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</si>
  <si>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</si>
  <si>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</si>
  <si>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</si>
  <si>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</si>
  <si>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</si>
  <si>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</si>
  <si>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</si>
  <si>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</si>
  <si>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</si>
  <si>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</si>
  <si>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</si>
  <si>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</si>
  <si>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</si>
  <si>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</si>
  <si>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</si>
  <si>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</si>
  <si>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</si>
  <si>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</si>
  <si>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</si>
  <si>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</si>
  <si>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</si>
  <si>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</si>
  <si>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</si>
  <si>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</si>
  <si>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</si>
  <si>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</si>
  <si>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</si>
  <si>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</si>
  <si>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</si>
  <si>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</si>
  <si>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</si>
  <si>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</si>
  <si>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</si>
  <si>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</si>
  <si>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</si>
  <si>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</si>
  <si>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</si>
  <si>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</si>
  <si>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</si>
  <si>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</si>
  <si>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</si>
  <si>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</si>
  <si>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</si>
  <si>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</si>
  <si>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</si>
  <si>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</si>
  <si>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</si>
  <si>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</si>
  <si>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</si>
  <si>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</si>
  <si>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</si>
  <si>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</si>
  <si>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</si>
  <si>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</si>
  <si>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</si>
  <si>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</si>
  <si>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</si>
  <si>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</si>
  <si>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</si>
  <si>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</si>
  <si>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</si>
  <si>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</si>
  <si>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</si>
  <si>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</si>
  <si>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</si>
  <si>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</si>
  <si>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</si>
  <si>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</si>
  <si>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</si>
  <si>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</si>
  <si>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</si>
  <si>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</si>
  <si>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</si>
  <si>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</si>
  <si>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</si>
  <si>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</si>
  <si>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</si>
  <si>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</si>
  <si>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</si>
  <si>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</si>
  <si>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</si>
  <si>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</si>
  <si>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</si>
  <si>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</si>
  <si>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</si>
  <si>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</si>
  <si>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</si>
  <si>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</si>
  <si>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</si>
  <si>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</si>
  <si>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</si>
  <si>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</si>
  <si>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</si>
  <si>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</si>
  <si>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</si>
  <si>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</si>
  <si>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</si>
  <si>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</si>
  <si>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</si>
  <si>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</si>
  <si>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</si>
  <si>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</si>
  <si>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</si>
  <si>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</si>
  <si>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</si>
  <si>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</si>
  <si>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</si>
  <si>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</si>
  <si>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</si>
  <si>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</si>
  <si>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</si>
  <si>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</si>
  <si>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</si>
  <si>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</si>
  <si>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</si>
  <si>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</si>
  <si>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</si>
  <si>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</si>
  <si>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</si>
  <si>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</si>
  <si>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</si>
  <si>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</si>
  <si>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</si>
  <si>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</si>
  <si>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</si>
  <si>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</si>
  <si>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</si>
  <si>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</si>
  <si>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</si>
  <si>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</si>
  <si>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</si>
  <si>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</si>
  <si>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</si>
  <si>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</si>
  <si>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</si>
  <si>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</si>
  <si>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</si>
  <si>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</si>
  <si>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</si>
  <si>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</si>
  <si>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</si>
  <si>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</si>
  <si>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</si>
  <si>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</si>
  <si>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</si>
  <si>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</si>
  <si>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</si>
  <si>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</si>
  <si>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</si>
  <si>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</si>
  <si>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</si>
  <si>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</si>
  <si>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</si>
  <si>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</si>
  <si>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</si>
  <si>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</si>
  <si>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</si>
  <si>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</si>
  <si>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</si>
  <si>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</si>
  <si>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</si>
  <si>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</si>
  <si>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</si>
  <si>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</si>
  <si>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</si>
  <si>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</si>
  <si>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</si>
  <si>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</si>
  <si>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</si>
  <si>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</si>
  <si>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</si>
  <si>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</si>
  <si>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</si>
  <si>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</si>
  <si>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</si>
  <si>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</si>
  <si>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</si>
  <si>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</si>
  <si>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</si>
  <si>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</si>
  <si>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</si>
  <si>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</si>
  <si>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</si>
  <si>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</si>
  <si>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</si>
  <si>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</si>
  <si>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</si>
  <si>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</si>
  <si>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</si>
  <si>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</si>
  <si>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</si>
  <si>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</si>
  <si>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</si>
  <si>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</si>
  <si>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</si>
  <si>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</si>
  <si>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</si>
  <si>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</si>
  <si>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</si>
  <si>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</si>
  <si>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</si>
  <si>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</si>
  <si>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</si>
  <si>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</si>
  <si>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</si>
  <si>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</si>
  <si>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</si>
  <si>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</si>
  <si>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</si>
  <si>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</si>
  <si>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</si>
  <si>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</si>
  <si>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</si>
  <si>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</si>
  <si>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</si>
  <si>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</si>
  <si>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</si>
  <si>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</si>
  <si>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</si>
  <si>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</si>
  <si>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</si>
  <si>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</si>
  <si>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</si>
  <si>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</si>
  <si>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</si>
  <si>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</si>
  <si>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</si>
  <si>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</si>
  <si>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</si>
  <si>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</si>
  <si>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</si>
  <si>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</si>
  <si>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</si>
  <si>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</si>
  <si>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</si>
  <si>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</si>
  <si>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</si>
  <si>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</si>
  <si>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</si>
  <si>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</si>
  <si>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</si>
  <si>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</si>
  <si>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</si>
  <si>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</si>
  <si>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</si>
  <si>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</si>
  <si>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</si>
  <si>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</si>
  <si>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</si>
  <si>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</si>
  <si>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</si>
  <si>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</si>
  <si>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</si>
  <si>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</si>
  <si>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</si>
  <si>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</si>
  <si>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</si>
  <si>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</si>
  <si>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</si>
  <si>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</si>
  <si>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</si>
  <si>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</si>
  <si>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</si>
  <si>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</si>
  <si>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</si>
  <si>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</si>
  <si>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</si>
  <si>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</si>
  <si>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</si>
  <si>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</si>
  <si>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</si>
  <si>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</si>
  <si>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</si>
  <si>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</si>
  <si>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</si>
  <si>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</si>
  <si>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</si>
  <si>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</si>
  <si>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</si>
  <si>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</si>
  <si>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</si>
  <si>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</si>
  <si>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</si>
  <si>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</si>
  <si>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</si>
  <si>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</si>
  <si>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</si>
  <si>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</si>
  <si>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</si>
  <si>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</si>
  <si>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</si>
  <si>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</si>
  <si>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</si>
  <si>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</si>
  <si>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</si>
  <si>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</si>
  <si>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</si>
  <si>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</si>
  <si>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</si>
  <si>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</si>
  <si>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</si>
  <si>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</si>
  <si>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</si>
  <si>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</si>
  <si>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</si>
  <si>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</si>
  <si>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</si>
  <si>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</si>
  <si>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</si>
  <si>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</si>
  <si>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</si>
  <si>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</si>
  <si>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</si>
  <si>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</si>
  <si>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</si>
  <si>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</si>
  <si>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</si>
  <si>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</si>
  <si>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</si>
  <si>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</si>
  <si>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</si>
  <si>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</si>
  <si>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</si>
  <si>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</si>
  <si>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</si>
  <si>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</si>
  <si>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</si>
  <si>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</si>
  <si>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</si>
  <si>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</si>
  <si>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</si>
  <si>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</si>
  <si>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</si>
  <si>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</si>
  <si>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</si>
  <si>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</si>
  <si>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</si>
  <si>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</si>
  <si>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</si>
  <si>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</si>
  <si>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</si>
  <si>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</si>
  <si>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</si>
  <si>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</si>
  <si>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</si>
  <si>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</si>
  <si>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</si>
  <si>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</si>
  <si>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</si>
  <si>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</si>
  <si>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</si>
  <si>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</si>
  <si>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</si>
  <si>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</si>
  <si>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</si>
  <si>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</si>
  <si>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</si>
  <si>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</si>
  <si>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</si>
  <si>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</si>
  <si>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</si>
  <si>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</si>
  <si>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</si>
  <si>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</si>
  <si>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</si>
  <si>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</si>
  <si>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</si>
  <si>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</si>
  <si>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</si>
  <si>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</si>
  <si>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</si>
  <si>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</si>
  <si>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</si>
  <si>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</si>
  <si>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</si>
  <si>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</si>
  <si>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</si>
  <si>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</si>
  <si>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</si>
  <si>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</si>
  <si>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</si>
  <si>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</si>
  <si>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</si>
  <si>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</si>
  <si>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</si>
  <si>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</si>
  <si>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</si>
  <si>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</si>
  <si>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</si>
  <si>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</si>
  <si>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</si>
  <si>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</si>
  <si>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</si>
  <si>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</si>
  <si>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</si>
  <si>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</si>
  <si>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</si>
  <si>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</si>
  <si>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</si>
  <si>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</si>
  <si>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</si>
  <si>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</si>
  <si>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</si>
  <si>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</si>
  <si>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</si>
  <si>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</si>
  <si>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</si>
  <si>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</si>
  <si>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</si>
  <si>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</si>
  <si>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</si>
  <si>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</si>
  <si>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</si>
  <si>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</si>
  <si>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</si>
  <si>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</si>
  <si>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</si>
  <si>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</si>
  <si>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</si>
  <si>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</si>
  <si>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</si>
  <si>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</si>
  <si>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</si>
  <si>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</si>
  <si>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</si>
  <si>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</si>
  <si>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</si>
  <si>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</si>
  <si>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</si>
  <si>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</si>
  <si>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</si>
  <si>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</si>
  <si>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</si>
  <si>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</si>
  <si>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</si>
  <si>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</si>
  <si>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</si>
  <si>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</si>
  <si>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</si>
  <si>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</si>
  <si>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</si>
  <si>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</si>
  <si>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</si>
  <si>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</si>
  <si>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</si>
  <si>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</si>
  <si>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</si>
  <si>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</si>
  <si>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</si>
  <si>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</si>
  <si>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</si>
  <si>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</si>
  <si>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</si>
  <si>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</si>
  <si>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</si>
  <si>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</si>
  <si>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</si>
  <si>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</si>
  <si>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</si>
  <si>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</si>
  <si>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</si>
  <si>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</si>
  <si>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</si>
  <si>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</si>
  <si>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</si>
  <si>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</si>
  <si>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</si>
  <si>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</si>
  <si>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</si>
  <si>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</si>
  <si>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</si>
  <si>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</si>
  <si>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</si>
  <si>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</si>
  <si>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</si>
  <si>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</si>
  <si>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</si>
  <si>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</si>
  <si>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</si>
  <si>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</si>
  <si>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</si>
  <si>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</si>
  <si>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</si>
  <si>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</si>
  <si>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</si>
  <si>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</si>
  <si>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</si>
  <si>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</si>
  <si>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</si>
  <si>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</si>
  <si>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</si>
  <si>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</si>
  <si>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</si>
  <si>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</si>
  <si>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</si>
  <si>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</si>
  <si>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</si>
  <si>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</si>
  <si>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</si>
  <si>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</si>
  <si>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</si>
  <si>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</si>
  <si>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</si>
  <si>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</si>
  <si>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</si>
  <si>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</si>
  <si>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</si>
  <si>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</si>
  <si>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</si>
  <si>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</si>
  <si>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</si>
  <si>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</si>
  <si>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</si>
  <si>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</si>
  <si>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</si>
  <si>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</si>
  <si>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</si>
  <si>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</si>
  <si>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</si>
  <si>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</si>
  <si>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</si>
  <si>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</si>
  <si>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</si>
  <si>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</si>
  <si>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</si>
  <si>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</si>
  <si>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</si>
  <si>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</si>
  <si>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</si>
  <si>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</si>
  <si>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</si>
  <si>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</si>
  <si>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</si>
  <si>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</si>
  <si>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</si>
  <si>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</si>
  <si>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</si>
  <si>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</si>
  <si>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</si>
  <si>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</si>
  <si>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</si>
  <si>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</si>
  <si>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</si>
  <si>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</si>
  <si>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</si>
  <si>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</si>
  <si>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</si>
  <si>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</si>
  <si>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</si>
  <si>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</si>
  <si>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</si>
  <si>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</si>
  <si>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</si>
  <si>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</si>
  <si>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</si>
  <si>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</si>
  <si>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</si>
  <si>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</si>
  <si>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</si>
  <si>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</si>
  <si>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</si>
  <si>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</si>
  <si>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</si>
  <si>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</si>
  <si>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</si>
  <si>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</si>
  <si>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</si>
  <si>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</si>
  <si>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</si>
  <si>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</si>
  <si>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</si>
  <si>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</si>
  <si>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</si>
  <si>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</si>
  <si>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</si>
  <si>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</si>
  <si>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</si>
  <si>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</si>
  <si>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</si>
  <si>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</si>
  <si>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</si>
  <si>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</si>
  <si>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</si>
  <si>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</si>
  <si>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</si>
  <si>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</si>
  <si>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</si>
  <si>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</si>
  <si>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</si>
  <si>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</si>
  <si>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</si>
  <si>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</si>
  <si>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</si>
  <si>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</si>
  <si>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</si>
  <si>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</si>
  <si>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</si>
  <si>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</si>
  <si>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</si>
  <si>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</si>
  <si>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</si>
  <si>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</si>
  <si>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</si>
  <si>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</si>
  <si>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</si>
  <si>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</si>
  <si>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</si>
  <si>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</si>
  <si>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</si>
  <si>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</si>
  <si>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</si>
  <si>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</si>
  <si>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</si>
  <si>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</si>
  <si>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</si>
  <si>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</si>
  <si>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</si>
  <si>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</si>
  <si>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</si>
  <si>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</si>
  <si>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</si>
  <si>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</si>
  <si>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</si>
  <si>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</si>
  <si>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</si>
  <si>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</si>
  <si>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</si>
  <si>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</si>
  <si>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</si>
  <si>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</si>
  <si>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</si>
  <si>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</si>
  <si>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</si>
  <si>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</si>
  <si>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</si>
  <si>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</si>
  <si>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</si>
  <si>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</si>
  <si>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</si>
  <si>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</si>
  <si>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</si>
  <si>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</si>
  <si>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</si>
  <si>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</si>
  <si>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</si>
  <si>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</si>
  <si>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</si>
  <si>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</si>
  <si>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</si>
  <si>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</si>
  <si>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</si>
  <si>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</si>
  <si>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</si>
  <si>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</si>
  <si>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</si>
  <si>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</si>
  <si>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</si>
  <si>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</si>
  <si>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</si>
  <si>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</si>
  <si>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</si>
  <si>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</si>
  <si>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</si>
  <si>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</si>
  <si>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</si>
  <si>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</si>
  <si>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</si>
  <si>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</si>
  <si>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</si>
  <si>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</si>
  <si>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</si>
  <si>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</si>
  <si>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</si>
  <si>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</si>
  <si>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</si>
  <si>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</si>
  <si>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</si>
  <si>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</si>
  <si>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</si>
  <si>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</si>
  <si>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</si>
  <si>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</si>
  <si>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</si>
  <si>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</si>
  <si>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</si>
  <si>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</si>
  <si>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</si>
  <si>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</si>
  <si>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</si>
  <si>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</si>
  <si>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</si>
  <si>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</si>
  <si>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</si>
  <si>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</si>
  <si>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</si>
  <si>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</si>
  <si>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</si>
  <si>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</si>
  <si>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</si>
  <si>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</si>
  <si>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</si>
  <si>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</si>
  <si>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</si>
  <si>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</si>
  <si>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</si>
  <si>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</si>
  <si>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</si>
  <si>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</si>
  <si>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</si>
  <si>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</si>
  <si>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</si>
  <si>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</si>
  <si>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</si>
  <si>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</si>
  <si>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</si>
  <si>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</si>
  <si>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</si>
  <si>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</si>
  <si>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</si>
  <si>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</si>
  <si>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</si>
  <si>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</si>
  <si>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</si>
  <si>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</si>
  <si>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</si>
  <si>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</si>
  <si>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</si>
  <si>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</si>
  <si>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</si>
  <si>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</si>
  <si>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</si>
  <si>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</si>
  <si>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</si>
  <si>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</si>
  <si>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</si>
  <si>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</si>
  <si>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</si>
  <si>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</si>
  <si>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</si>
  <si>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</si>
  <si>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</si>
  <si>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</si>
  <si>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</si>
  <si>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</si>
  <si>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</si>
  <si>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</si>
  <si>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</si>
  <si>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</si>
  <si>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</si>
  <si>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</si>
  <si>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</si>
  <si>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</si>
  <si>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</si>
  <si>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</si>
  <si>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</si>
  <si>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</si>
  <si>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</si>
  <si>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</si>
  <si>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</si>
  <si>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</si>
  <si>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</si>
  <si>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</si>
  <si>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</si>
  <si>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</si>
  <si>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</si>
  <si>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</si>
  <si>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</si>
  <si>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</si>
  <si>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</si>
  <si>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</si>
  <si>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</si>
  <si>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</si>
  <si>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</si>
  <si>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</si>
  <si>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</si>
  <si>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</si>
  <si>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</si>
  <si>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</si>
  <si>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</si>
  <si>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</si>
  <si>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</si>
  <si>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</si>
  <si>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</si>
  <si>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</si>
  <si>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</si>
  <si>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</si>
  <si>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</si>
  <si>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</si>
  <si>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</si>
  <si>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</si>
  <si>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</si>
  <si>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</si>
  <si>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</si>
  <si>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</si>
  <si>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</si>
  <si>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</si>
  <si>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</si>
  <si>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</si>
  <si>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</si>
  <si>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</si>
  <si>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</si>
  <si>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</si>
  <si>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</si>
  <si>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</si>
  <si>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</si>
  <si>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</si>
  <si>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</si>
  <si>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</si>
  <si>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</si>
  <si>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</si>
  <si>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</si>
  <si>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</si>
  <si>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</si>
  <si>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</si>
  <si>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</si>
  <si>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</si>
  <si>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</si>
  <si>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</si>
  <si>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</si>
  <si>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</si>
  <si>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</si>
  <si>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</si>
  <si>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</si>
  <si>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</si>
  <si>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</si>
  <si>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</si>
  <si>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</si>
  <si>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</si>
  <si>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</si>
  <si>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</si>
  <si>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</si>
  <si>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</si>
  <si>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</si>
  <si>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</si>
  <si>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</si>
  <si>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</si>
  <si>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</si>
  <si>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</si>
  <si>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</si>
  <si>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</si>
  <si>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</si>
  <si>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</si>
  <si>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</si>
  <si>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</si>
  <si>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</si>
  <si>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</si>
  <si>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</si>
  <si>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</si>
  <si>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</si>
  <si>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</si>
  <si>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</si>
  <si>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</si>
  <si>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</si>
  <si>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</si>
  <si>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</si>
  <si>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</si>
  <si>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</si>
  <si>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</si>
  <si>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</si>
  <si>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</si>
  <si>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</si>
  <si>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</si>
  <si>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</si>
  <si>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</si>
  <si>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</si>
  <si>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</si>
  <si>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</si>
  <si>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</si>
  <si>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</si>
  <si>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</si>
  <si>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</si>
  <si>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</si>
  <si>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</si>
  <si>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</si>
  <si>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</si>
  <si>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</si>
  <si>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</si>
  <si>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</si>
  <si>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</si>
  <si>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</si>
  <si>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</si>
  <si>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</si>
  <si>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</si>
  <si>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</si>
  <si>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</si>
  <si>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</si>
  <si>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</si>
  <si>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</si>
  <si>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</si>
  <si>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</si>
  <si>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</si>
  <si>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</si>
  <si>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</si>
  <si>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</si>
  <si>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</si>
  <si>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</si>
  <si>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</si>
  <si>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</si>
  <si>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</si>
  <si>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</si>
  <si>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</si>
  <si>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</si>
  <si>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</si>
  <si>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</si>
  <si>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</si>
  <si>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</si>
  <si>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</si>
  <si>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</si>
  <si>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</si>
  <si>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</si>
  <si>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</si>
  <si>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</si>
  <si>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</si>
  <si>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</si>
  <si>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</si>
  <si>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</si>
  <si>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</si>
  <si>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</si>
  <si>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</si>
  <si>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</si>
  <si>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</si>
  <si>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</si>
  <si>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</si>
  <si>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</si>
  <si>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</si>
  <si>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</si>
  <si>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</si>
  <si>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</si>
  <si>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</si>
  <si>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</si>
  <si>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</si>
  <si>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</si>
  <si>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</si>
  <si>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</si>
  <si>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</si>
  <si>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</si>
  <si>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</si>
  <si>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</si>
  <si>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</si>
  <si>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</si>
  <si>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</si>
  <si>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</si>
  <si>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</si>
  <si>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</si>
  <si>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</si>
  <si>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</si>
  <si>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</si>
  <si>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</si>
  <si>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</si>
  <si>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</si>
  <si>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</si>
  <si>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</si>
  <si>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</si>
  <si>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</si>
  <si>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</si>
  <si>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</si>
  <si>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</si>
  <si>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</si>
  <si>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</si>
  <si>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</si>
  <si>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</si>
  <si>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</si>
  <si>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</si>
  <si>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</si>
  <si>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</si>
  <si>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</si>
  <si>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</si>
  <si>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</si>
  <si>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</si>
  <si>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</si>
  <si>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</si>
  <si>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</si>
  <si>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</si>
  <si>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</si>
  <si>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</si>
  <si>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</si>
  <si>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</si>
  <si>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</si>
  <si>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</si>
  <si>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</si>
  <si>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</si>
  <si>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</si>
  <si>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</si>
  <si>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</si>
  <si>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</si>
  <si>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</si>
  <si>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</si>
  <si>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</si>
  <si>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</si>
  <si>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</si>
  <si>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</si>
  <si>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</si>
  <si>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</si>
  <si>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</si>
  <si>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</si>
  <si>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</si>
  <si>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</si>
  <si>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</si>
  <si>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</si>
  <si>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</si>
  <si>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</si>
  <si>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</si>
  <si>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</si>
  <si>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</si>
  <si>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</si>
  <si>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</si>
  <si>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</si>
  <si>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</si>
  <si>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</si>
  <si>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</si>
  <si>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</si>
  <si>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</si>
  <si>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</si>
  <si>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</si>
  <si>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</si>
  <si>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</si>
  <si>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</si>
  <si>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</si>
  <si>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</si>
  <si>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</si>
  <si>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</si>
  <si>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</si>
  <si>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</si>
  <si>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</si>
  <si>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</si>
  <si>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</si>
  <si>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</si>
  <si>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</si>
  <si>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</si>
  <si>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</si>
  <si>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</si>
  <si>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</si>
  <si>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</si>
  <si>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</si>
  <si>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</si>
  <si>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</si>
  <si>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</si>
  <si>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</si>
  <si>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</si>
  <si>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</si>
  <si>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</si>
  <si>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</si>
  <si>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</si>
  <si>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</si>
  <si>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</si>
  <si>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</si>
  <si>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</si>
  <si>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</si>
  <si>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</si>
  <si>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</si>
  <si>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</si>
  <si>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</si>
  <si>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</si>
  <si>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</si>
  <si>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</si>
  <si>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</si>
  <si>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</si>
  <si>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</si>
  <si>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</si>
  <si>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</si>
  <si>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</si>
  <si>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</si>
  <si>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</si>
  <si>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</si>
  <si>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</si>
  <si>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</si>
  <si>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</si>
  <si>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</si>
  <si>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</si>
  <si>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</si>
  <si>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</si>
  <si>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</si>
  <si>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</si>
  <si>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</si>
  <si>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</si>
  <si>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</si>
  <si>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</si>
  <si>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</si>
  <si>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</si>
  <si>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</si>
  <si>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</si>
  <si>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</si>
  <si>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</si>
  <si>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</si>
  <si>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</si>
  <si>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</si>
  <si>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</si>
  <si>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</si>
  <si>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</si>
  <si>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</si>
  <si>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</si>
  <si>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</si>
  <si>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</si>
  <si>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</si>
  <si>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</si>
  <si>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</si>
  <si>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</si>
  <si>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</si>
  <si>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</si>
  <si>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</si>
  <si>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</si>
  <si>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</si>
  <si>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</si>
  <si>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</si>
  <si>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</si>
  <si>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</si>
  <si>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</si>
  <si>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</si>
  <si>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</si>
  <si>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</si>
  <si>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</si>
  <si>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</si>
  <si>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</si>
  <si>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</si>
  <si>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</si>
  <si>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</si>
  <si>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</si>
  <si>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</si>
  <si>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</si>
  <si>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</si>
  <si>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</si>
  <si>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</si>
  <si>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</si>
  <si>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</si>
  <si>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</si>
  <si>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</si>
  <si>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</si>
  <si>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</si>
  <si>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</si>
  <si>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</si>
  <si>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</si>
  <si>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</si>
  <si>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</si>
  <si>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</si>
  <si>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</si>
  <si>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</si>
  <si>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</si>
  <si>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</si>
  <si>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</si>
  <si>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</si>
  <si>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</si>
  <si>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</si>
  <si>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</si>
  <si>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</si>
  <si>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</si>
  <si>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</si>
  <si>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</si>
  <si>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</si>
  <si>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</si>
  <si>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</si>
  <si>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</si>
  <si>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</si>
  <si>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</si>
  <si>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</si>
  <si>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</si>
  <si>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</si>
  <si>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</si>
  <si>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</si>
  <si>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</si>
  <si>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</si>
  <si>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</si>
  <si>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</si>
  <si>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</si>
  <si>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</si>
  <si>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</si>
  <si>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</si>
  <si>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</si>
  <si>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</si>
  <si>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</si>
  <si>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</si>
  <si>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</si>
  <si>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</si>
  <si>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</si>
  <si>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</si>
  <si>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</si>
  <si>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</si>
  <si>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</si>
  <si>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</si>
  <si>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</si>
  <si>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</si>
  <si>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</si>
  <si>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</si>
  <si>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</si>
  <si>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</si>
  <si>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</si>
  <si>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</si>
  <si>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</si>
  <si>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</si>
  <si>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</si>
  <si>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</si>
  <si>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</si>
  <si>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</si>
  <si>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</si>
  <si>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</si>
  <si>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</si>
  <si>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</si>
  <si>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</si>
  <si>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</si>
  <si>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</si>
  <si>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</si>
  <si>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</si>
  <si>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</si>
  <si>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</si>
  <si>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</si>
  <si>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</si>
  <si>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</si>
  <si>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</si>
  <si>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</si>
  <si>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</si>
  <si>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</si>
  <si>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</si>
  <si>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</si>
  <si>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</si>
  <si>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</si>
  <si>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</si>
  <si>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</si>
  <si>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</si>
  <si>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</si>
  <si>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</si>
  <si>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</si>
  <si>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</si>
  <si>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</si>
  <si>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</si>
  <si>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</si>
  <si>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</si>
  <si>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</si>
  <si>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</si>
  <si>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</si>
  <si>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</si>
  <si>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</si>
  <si>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</si>
  <si>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</si>
  <si>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</si>
  <si>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</si>
  <si>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</si>
  <si>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</si>
  <si>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</si>
  <si>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</si>
  <si>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</si>
  <si>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</si>
  <si>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</si>
  <si>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</si>
  <si>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</si>
  <si>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</si>
  <si>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</si>
  <si>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</si>
  <si>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</si>
  <si>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</si>
  <si>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</si>
  <si>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</si>
  <si>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</si>
  <si>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</si>
  <si>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</si>
  <si>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</si>
  <si>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</si>
  <si>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</si>
  <si>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</si>
  <si>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</si>
  <si>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</si>
  <si>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</si>
  <si>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</si>
  <si>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</si>
  <si>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</si>
  <si>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</si>
  <si>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</si>
  <si>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</si>
  <si>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</si>
  <si>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</si>
  <si>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</si>
  <si>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</si>
  <si>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</si>
  <si>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</si>
  <si>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</si>
  <si>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</si>
  <si>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</si>
  <si>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</si>
  <si>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</si>
  <si>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</si>
  <si>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</si>
  <si>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</si>
  <si>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</si>
  <si>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</si>
  <si>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</si>
  <si>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</si>
  <si>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</si>
  <si>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</si>
  <si>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</si>
  <si>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</si>
  <si>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</si>
  <si>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</si>
  <si>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</si>
  <si>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</si>
  <si>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</si>
  <si>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</si>
  <si>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</si>
  <si>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</si>
  <si>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</si>
  <si>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</si>
  <si>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</si>
  <si>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</si>
  <si>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</si>
  <si>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</si>
  <si>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</si>
  <si>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</si>
  <si>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</si>
  <si>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</si>
  <si>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</si>
  <si>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</si>
  <si>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</si>
  <si>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</si>
  <si>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</si>
  <si>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</si>
  <si>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</si>
  <si>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</si>
  <si>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</si>
  <si>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</si>
  <si>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</si>
  <si>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</si>
  <si>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</si>
  <si>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</si>
  <si>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</si>
  <si>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</si>
  <si>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</si>
  <si>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</si>
  <si>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</si>
  <si>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</si>
  <si>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</si>
  <si>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</si>
  <si>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</si>
  <si>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</si>
  <si>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</si>
  <si>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</si>
  <si>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</si>
  <si>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</si>
  <si>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</si>
  <si>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</si>
  <si>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</si>
  <si>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</si>
  <si>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</si>
  <si>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</si>
  <si>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</si>
  <si>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</si>
  <si>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</si>
  <si>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</si>
  <si>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</si>
  <si>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</si>
  <si>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</si>
  <si>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</si>
  <si>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</si>
  <si>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</si>
  <si>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</si>
  <si>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</si>
  <si>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</si>
  <si>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</si>
  <si>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</si>
  <si>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</si>
  <si>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</si>
  <si>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</si>
  <si>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</si>
  <si>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</si>
  <si>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</si>
  <si>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</si>
  <si>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</si>
  <si>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</si>
  <si>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</si>
  <si>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</si>
  <si>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</si>
  <si>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</si>
  <si>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</si>
  <si>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</si>
  <si>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</si>
  <si>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</si>
  <si>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</si>
  <si>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</si>
  <si>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</si>
  <si>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</si>
  <si>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</si>
  <si>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</si>
  <si>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</si>
  <si>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</si>
  <si>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</si>
  <si>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</si>
  <si>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</si>
  <si>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</si>
  <si>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</si>
  <si>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</si>
  <si>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</si>
  <si>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</si>
  <si>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</si>
  <si>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</si>
  <si>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</si>
  <si>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</si>
  <si>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</si>
  <si>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</si>
  <si>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</si>
  <si>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</si>
  <si>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</si>
  <si>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</si>
  <si>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</si>
  <si>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</si>
  <si>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</si>
  <si>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</si>
  <si>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</si>
  <si>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</si>
  <si>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</si>
  <si>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</si>
  <si>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</si>
  <si>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</si>
  <si>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</si>
  <si>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</si>
  <si>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</si>
  <si>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</si>
  <si>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</si>
  <si>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</si>
  <si>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</si>
  <si>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</si>
  <si>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</si>
  <si>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</si>
  <si>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</si>
  <si>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</si>
  <si>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</si>
  <si>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</si>
  <si>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</si>
  <si>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</si>
  <si>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</si>
  <si>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</si>
  <si>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</si>
  <si>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</si>
  <si>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</si>
  <si>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</si>
  <si>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</si>
  <si>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</si>
  <si>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</si>
  <si>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</si>
  <si>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</si>
  <si>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</si>
  <si>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</si>
  <si>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</si>
  <si>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</si>
  <si>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</si>
  <si>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</si>
  <si>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</si>
  <si>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</si>
  <si>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</si>
  <si>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</si>
  <si>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</si>
  <si>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</si>
  <si>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</si>
  <si>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</si>
  <si>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</si>
  <si>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</si>
  <si>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</si>
  <si>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</si>
  <si>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</si>
  <si>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</si>
  <si>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</si>
  <si>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</si>
  <si>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</si>
  <si>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</si>
  <si>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</si>
  <si>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</si>
  <si>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</si>
  <si>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</si>
  <si>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</si>
  <si>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</si>
  <si>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</si>
  <si>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</si>
  <si>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</si>
  <si>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</si>
  <si>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</si>
  <si>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</si>
  <si>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</si>
  <si>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</si>
  <si>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</si>
  <si>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</si>
  <si>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</si>
  <si>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</si>
  <si>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</si>
  <si>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</si>
  <si>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</si>
  <si>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</si>
  <si>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</si>
  <si>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</si>
  <si>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</si>
  <si>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</si>
  <si>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</si>
  <si>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</si>
  <si>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</si>
  <si>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</si>
  <si>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</si>
  <si>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</si>
  <si>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</si>
  <si>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</si>
  <si>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</si>
  <si>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</si>
  <si>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</si>
  <si>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</si>
  <si>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</si>
  <si>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</si>
  <si>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</si>
  <si>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</si>
  <si>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</si>
  <si>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</si>
  <si>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</si>
  <si>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</si>
  <si>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</si>
  <si>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</si>
  <si>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</si>
  <si>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</si>
  <si>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</si>
  <si>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</si>
  <si>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</si>
  <si>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</si>
  <si>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</si>
  <si>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</si>
  <si>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</si>
  <si>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</si>
  <si>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</si>
  <si>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</si>
  <si>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</si>
  <si>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</si>
  <si>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</si>
  <si>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</si>
  <si>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</si>
  <si>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</si>
  <si>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</si>
  <si>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</si>
  <si>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</si>
  <si>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</si>
  <si>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</si>
  <si>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</si>
  <si>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</si>
  <si>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</si>
  <si>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</si>
  <si>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</si>
  <si>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</si>
  <si>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</si>
  <si>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</si>
  <si>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</si>
  <si>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</si>
  <si>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</si>
  <si>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</si>
  <si>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</si>
  <si>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</si>
  <si>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</si>
  <si>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</si>
  <si>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</si>
  <si>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</si>
  <si>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</si>
  <si>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</si>
  <si>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</si>
  <si>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</si>
  <si>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</si>
  <si>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</si>
  <si>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</si>
  <si>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</si>
  <si>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</si>
  <si>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</si>
  <si>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</si>
  <si>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</si>
  <si>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</si>
  <si>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</si>
  <si>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</si>
  <si>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</si>
  <si>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</si>
  <si>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</si>
  <si>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</si>
  <si>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</si>
  <si>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</si>
  <si>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</si>
  <si>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</si>
  <si>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</si>
  <si>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</si>
  <si>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</si>
  <si>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</si>
  <si>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</si>
  <si>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</si>
  <si>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</si>
  <si>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</si>
  <si>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</si>
  <si>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</si>
  <si>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</si>
  <si>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</si>
  <si>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</si>
  <si>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</si>
  <si>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</si>
  <si>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</si>
  <si>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</si>
  <si>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</si>
  <si>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</si>
  <si>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</si>
  <si>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</si>
  <si>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</si>
  <si>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</si>
  <si>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</si>
  <si>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</si>
  <si>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</si>
  <si>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</si>
  <si>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</si>
  <si>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</si>
  <si>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</si>
  <si>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</si>
  <si>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</si>
  <si>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</si>
  <si>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</si>
  <si>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</si>
  <si>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</si>
  <si>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</si>
  <si>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</si>
  <si>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</si>
  <si>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</si>
  <si>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</si>
  <si>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</si>
  <si>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</si>
  <si>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</si>
  <si>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</si>
  <si>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</si>
  <si>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</si>
  <si>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</si>
  <si>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</si>
  <si>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</si>
  <si>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</si>
  <si>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</si>
  <si>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</si>
  <si>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</si>
  <si>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</si>
  <si>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</si>
  <si>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</si>
  <si>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</si>
  <si>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</si>
  <si>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</si>
  <si>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</si>
  <si>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</si>
  <si>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</si>
  <si>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</si>
  <si>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</si>
  <si>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</si>
  <si>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</si>
  <si>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</si>
  <si>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</si>
  <si>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</si>
  <si>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</si>
  <si>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</si>
  <si>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</si>
  <si>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</si>
  <si>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</si>
  <si>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</si>
  <si>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</si>
  <si>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</si>
  <si>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</si>
  <si>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</si>
  <si>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</si>
  <si>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</si>
  <si>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</si>
  <si>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</si>
  <si>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</si>
  <si>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</si>
  <si>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</si>
  <si>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</si>
  <si>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</si>
  <si>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</si>
  <si>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</si>
  <si>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</si>
  <si>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</si>
  <si>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</si>
  <si>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</si>
  <si>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</si>
  <si>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</si>
  <si>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</si>
  <si>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</si>
  <si>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</si>
  <si>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</si>
  <si>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</si>
  <si>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</si>
  <si>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</si>
  <si>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</si>
  <si>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</si>
  <si>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</si>
  <si>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</si>
  <si>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</si>
  <si>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</si>
  <si>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</si>
  <si>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</si>
  <si>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</si>
  <si>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</si>
  <si>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</si>
  <si>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</si>
  <si>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</si>
  <si>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</si>
  <si>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</si>
  <si>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</si>
  <si>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</si>
  <si>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</si>
  <si>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</si>
  <si>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</si>
  <si>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</si>
  <si>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</si>
  <si>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</si>
  <si>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</si>
  <si>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</si>
  <si>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</si>
  <si>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</si>
  <si>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</si>
  <si>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</si>
  <si>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</si>
  <si>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</si>
  <si>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</si>
  <si>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</si>
  <si>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</si>
  <si>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</si>
  <si>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</si>
  <si>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</si>
  <si>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</si>
  <si>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</si>
  <si>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</si>
  <si>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</si>
  <si>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</si>
  <si>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</si>
  <si>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</si>
  <si>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</si>
  <si>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</si>
  <si>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</si>
  <si>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</si>
  <si>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</si>
  <si>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</si>
  <si>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</si>
  <si>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</si>
  <si>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</si>
  <si>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</si>
  <si>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</si>
  <si>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</si>
  <si>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</si>
  <si>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</si>
  <si>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</si>
  <si>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</si>
  <si>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</si>
  <si>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</si>
  <si>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</si>
  <si>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</si>
  <si>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</si>
  <si>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</si>
  <si>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</si>
  <si>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</si>
  <si>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</si>
  <si>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</si>
  <si>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</si>
  <si>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</si>
  <si>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</si>
  <si>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</si>
  <si>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</si>
  <si>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</si>
  <si>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</si>
  <si>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</si>
  <si>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</si>
  <si>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</si>
  <si>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</si>
  <si>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</si>
  <si>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</si>
  <si>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</si>
  <si>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</si>
  <si>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</si>
  <si>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</si>
  <si>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</si>
  <si>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</si>
  <si>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</si>
  <si>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</si>
  <si>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</si>
  <si>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</si>
  <si>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</si>
  <si>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</si>
  <si>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</si>
  <si>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</si>
  <si>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</si>
  <si>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</si>
  <si>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</si>
  <si>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</si>
  <si>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</si>
  <si>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</si>
  <si>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</si>
  <si>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</si>
  <si>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</si>
  <si>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</si>
  <si>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</si>
  <si>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</si>
  <si>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</si>
  <si>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</si>
  <si>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</si>
  <si>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</si>
  <si>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</si>
  <si>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</si>
  <si>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</si>
  <si>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</si>
  <si>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</si>
  <si>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</si>
  <si>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</si>
  <si>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</si>
  <si>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</si>
  <si>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</si>
  <si>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</si>
  <si>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</si>
  <si>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</si>
  <si>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</si>
  <si>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</si>
  <si>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</si>
  <si>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</si>
  <si>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</si>
  <si>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</si>
  <si>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</si>
  <si>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</si>
  <si>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</si>
  <si>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</si>
  <si>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</si>
  <si>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</si>
  <si>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</si>
  <si>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</si>
  <si>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</si>
  <si>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</si>
  <si>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</si>
  <si>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</si>
  <si>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</si>
  <si>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</si>
  <si>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</si>
  <si>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</si>
  <si>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</si>
  <si>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</si>
  <si>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</si>
  <si>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</si>
  <si>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</si>
  <si>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</si>
  <si>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</si>
  <si>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</si>
  <si>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</si>
  <si>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</si>
  <si>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</si>
  <si>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</si>
  <si>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</si>
  <si>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</si>
  <si>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</si>
  <si>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</si>
  <si>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</si>
  <si>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</si>
  <si>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</si>
  <si>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</si>
  <si>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</si>
  <si>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</si>
  <si>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</si>
  <si>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</si>
  <si>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</si>
  <si>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</si>
  <si>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</si>
  <si>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</si>
  <si>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</si>
  <si>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</si>
  <si>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</si>
  <si>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</si>
  <si>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</si>
  <si>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</si>
  <si>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</si>
  <si>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</si>
  <si>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</si>
  <si>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</si>
  <si>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</si>
  <si>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</si>
  <si>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</si>
  <si>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</si>
  <si>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</si>
  <si>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</si>
  <si>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</si>
  <si>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</si>
  <si>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</si>
  <si>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</si>
  <si>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</si>
  <si>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</si>
  <si>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</si>
  <si>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</si>
  <si>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</si>
  <si>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</si>
  <si>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</si>
  <si>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</si>
  <si>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</si>
  <si>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</si>
  <si>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</si>
  <si>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</si>
  <si>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</si>
  <si>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</si>
  <si>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</si>
  <si>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</si>
  <si>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</si>
  <si>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</si>
  <si>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</si>
  <si>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</si>
  <si>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</si>
  <si>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</si>
  <si>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</si>
  <si>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</si>
  <si>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</si>
  <si>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</si>
  <si>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</si>
  <si>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</si>
  <si>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</si>
  <si>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</si>
  <si>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</si>
  <si>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</si>
  <si>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</si>
  <si>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</si>
  <si>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</si>
  <si>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</si>
  <si>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</si>
  <si>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</si>
  <si>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</si>
  <si>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</si>
  <si>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</si>
  <si>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</si>
  <si>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</si>
  <si>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</si>
  <si>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</si>
  <si>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</si>
  <si>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</si>
  <si>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</si>
  <si>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</si>
  <si>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</si>
  <si>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</si>
  <si>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</si>
  <si>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</si>
  <si>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</si>
  <si>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</si>
  <si>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</si>
  <si>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</si>
  <si>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</si>
  <si>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</si>
  <si>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</si>
  <si>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</si>
  <si>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</si>
  <si>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</si>
  <si>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</si>
  <si>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</si>
  <si>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</si>
  <si>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</si>
  <si>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</si>
  <si>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</si>
  <si>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</si>
  <si>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</si>
  <si>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</si>
  <si>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</si>
  <si>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</si>
  <si>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</si>
  <si>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</si>
  <si>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</si>
  <si>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</si>
  <si>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</si>
  <si>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</si>
  <si>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</si>
  <si>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</si>
  <si>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</si>
  <si>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</si>
  <si>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</si>
  <si>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</si>
  <si>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</si>
  <si>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</si>
  <si>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</si>
  <si>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</si>
  <si>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</si>
  <si>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</si>
  <si>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</si>
  <si>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</si>
  <si>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</si>
  <si>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</si>
  <si>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</si>
  <si>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</si>
  <si>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</si>
  <si>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</si>
  <si>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</si>
  <si>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</si>
  <si>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</si>
  <si>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</si>
  <si>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</si>
  <si>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</si>
  <si>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</si>
  <si>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</si>
  <si>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</si>
  <si>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</si>
  <si>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</si>
  <si>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</si>
  <si>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</si>
  <si>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</si>
  <si>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</si>
  <si>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</si>
  <si>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</si>
  <si>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</si>
  <si>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</si>
  <si>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</si>
  <si>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</si>
  <si>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</si>
  <si>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</si>
  <si>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</si>
  <si>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</si>
  <si>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</si>
  <si>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</si>
  <si>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</si>
  <si>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</si>
  <si>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</si>
  <si>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</si>
  <si>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</si>
  <si>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</si>
  <si>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</si>
  <si>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</si>
  <si>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</si>
  <si>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</si>
  <si>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</si>
  <si>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</si>
  <si>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</si>
  <si>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</si>
  <si>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</si>
  <si>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</si>
  <si>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</si>
  <si>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</si>
  <si>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</si>
  <si>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</si>
  <si>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</si>
  <si>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</si>
  <si>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</si>
  <si>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</si>
  <si>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</si>
  <si>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</si>
  <si>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</si>
  <si>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</si>
  <si>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</si>
  <si>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</si>
  <si>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</si>
  <si>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</si>
  <si>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</si>
  <si>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</si>
  <si>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</si>
  <si>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</si>
  <si>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</si>
  <si>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</si>
  <si>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</si>
  <si>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</si>
  <si>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</si>
  <si>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</si>
  <si>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</si>
  <si>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</si>
  <si>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</si>
  <si>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</si>
  <si>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</si>
  <si>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</si>
  <si>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</si>
  <si>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</si>
  <si>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</si>
  <si>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</si>
  <si>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</si>
  <si>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</si>
  <si>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</si>
  <si>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</si>
  <si>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</si>
  <si>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</si>
  <si>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</si>
  <si>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</si>
  <si>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</si>
  <si>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</si>
  <si>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</si>
  <si>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</si>
  <si>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</si>
  <si>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</si>
  <si>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</si>
  <si>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</si>
  <si>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</si>
  <si>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</si>
  <si>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</si>
  <si>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</si>
  <si>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</si>
  <si>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</si>
  <si>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</si>
  <si>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</si>
  <si>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</si>
  <si>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</si>
  <si>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</si>
  <si>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</si>
  <si>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</si>
  <si>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</si>
  <si>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</si>
  <si>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</si>
  <si>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</si>
  <si>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</si>
  <si>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</si>
  <si>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</si>
  <si>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</si>
  <si>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</si>
  <si>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</si>
  <si>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</si>
  <si>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</si>
  <si>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</si>
  <si>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</si>
  <si>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</si>
  <si>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</si>
  <si>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</si>
  <si>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</si>
  <si>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</si>
  <si>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</si>
  <si>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</si>
  <si>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</si>
  <si>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</si>
  <si>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</si>
  <si>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</si>
  <si>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</si>
  <si>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</si>
  <si>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</si>
  <si>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</si>
  <si>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</si>
  <si>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</si>
  <si>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</si>
  <si>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</si>
  <si>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</si>
  <si>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</si>
  <si>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</si>
  <si>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</si>
  <si>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</si>
  <si>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</si>
  <si>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</si>
  <si>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</si>
  <si>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</si>
  <si>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</si>
  <si>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</si>
  <si>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</si>
  <si>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</si>
  <si>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</si>
  <si>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</si>
  <si>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</si>
  <si>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</si>
  <si>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</si>
  <si>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</si>
  <si>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</si>
  <si>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</si>
  <si>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</si>
  <si>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</si>
  <si>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</si>
  <si>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</si>
  <si>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</si>
  <si>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</si>
  <si>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</si>
  <si>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</si>
  <si>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</si>
  <si>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</si>
  <si>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</si>
  <si>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</si>
  <si>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</si>
  <si>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</si>
  <si>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</si>
  <si>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</si>
  <si>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</si>
  <si>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</si>
  <si>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</si>
  <si>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</si>
  <si>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</si>
  <si>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</si>
  <si>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</si>
  <si>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</si>
  <si>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</si>
  <si>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</si>
  <si>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</si>
  <si>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</si>
  <si>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</si>
  <si>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</si>
  <si>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</si>
  <si>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</si>
  <si>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</si>
  <si>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</si>
  <si>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</si>
  <si>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</si>
  <si>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</si>
  <si>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</si>
  <si>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</si>
  <si>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</si>
  <si>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</si>
  <si>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</si>
  <si>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</si>
  <si>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</si>
  <si>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</si>
  <si>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</si>
  <si>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</si>
  <si>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</si>
  <si>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</si>
  <si>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</si>
  <si>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</si>
  <si>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</si>
  <si>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</si>
  <si>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</si>
  <si>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</si>
  <si>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</si>
  <si>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</si>
  <si>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</si>
  <si>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</si>
  <si>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</si>
  <si>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</si>
  <si>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</si>
  <si>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</si>
  <si>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</si>
  <si>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</si>
  <si>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</si>
  <si>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</si>
  <si>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</si>
  <si>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</si>
  <si>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</si>
  <si>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</si>
  <si>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</si>
  <si>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</si>
  <si>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</si>
  <si>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</si>
  <si>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</si>
  <si>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</si>
  <si>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</si>
  <si>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</si>
  <si>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</si>
  <si>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</si>
  <si>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</si>
  <si>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</si>
  <si>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</si>
  <si>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</si>
  <si>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</si>
  <si>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</si>
  <si>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</si>
  <si>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</si>
  <si>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</si>
  <si>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</si>
  <si>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</si>
  <si>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</si>
  <si>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</si>
  <si>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</si>
  <si>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</si>
  <si>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</si>
  <si>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</si>
  <si>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</si>
  <si>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</si>
  <si>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</si>
  <si>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</si>
  <si>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</si>
  <si>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</si>
  <si>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</si>
  <si>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</si>
  <si>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</si>
  <si>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</si>
  <si>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</si>
  <si>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</si>
  <si>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</si>
  <si>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</si>
  <si>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</si>
  <si>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</si>
  <si>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</si>
  <si>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</si>
  <si>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</si>
  <si>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</si>
  <si>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</si>
  <si>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</si>
  <si>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</si>
  <si>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</si>
  <si>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</si>
  <si>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</si>
  <si>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</si>
  <si>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</si>
  <si>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</si>
  <si>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</si>
  <si>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</si>
  <si>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</si>
  <si>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</si>
  <si>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</si>
  <si>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</si>
  <si>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</si>
  <si>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</si>
  <si>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</si>
  <si>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</si>
  <si>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</si>
  <si>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</si>
  <si>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</si>
  <si>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</si>
  <si>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</si>
  <si>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</si>
  <si>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</si>
  <si>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</si>
  <si>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</si>
  <si>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</si>
  <si>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</si>
  <si>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</si>
  <si>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</si>
  <si>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</si>
  <si>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</si>
  <si>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</si>
  <si>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</si>
  <si>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</si>
  <si>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</si>
  <si>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</si>
  <si>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</si>
  <si>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</si>
  <si>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</si>
  <si>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</si>
  <si>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</si>
  <si>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</si>
  <si>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</si>
  <si>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</si>
  <si>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</si>
  <si>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</si>
  <si>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</si>
  <si>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</si>
  <si>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</si>
  <si>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</si>
  <si>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</si>
  <si>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</si>
  <si>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</si>
  <si>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</si>
  <si>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</si>
  <si>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</si>
  <si>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</si>
  <si>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</si>
  <si>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</si>
  <si>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</si>
  <si>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</si>
  <si>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</si>
  <si>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</si>
  <si>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</si>
  <si>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</si>
  <si>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</si>
  <si>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</si>
  <si>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</si>
  <si>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</si>
  <si>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</si>
  <si>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</si>
  <si>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</si>
  <si>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</si>
  <si>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</si>
  <si>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</si>
  <si>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</si>
  <si>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</si>
  <si>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</si>
  <si>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</si>
  <si>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</si>
  <si>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</si>
  <si>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</si>
  <si>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</si>
  <si>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</si>
  <si>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</si>
  <si>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</si>
  <si>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</si>
  <si>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</si>
  <si>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</si>
  <si>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</si>
  <si>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</si>
  <si>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</si>
  <si>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</si>
  <si>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</si>
  <si>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</si>
  <si>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</si>
  <si>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</si>
  <si>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</si>
  <si>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</si>
  <si>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</si>
  <si>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</si>
  <si>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</si>
  <si>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</si>
  <si>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</si>
  <si>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</si>
  <si>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</si>
  <si>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</si>
  <si>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</si>
  <si>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</si>
  <si>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</si>
  <si>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</si>
  <si>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</si>
  <si>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</si>
  <si>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</si>
  <si>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</si>
  <si>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</si>
  <si>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</si>
  <si>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</si>
  <si>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</si>
  <si>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</si>
  <si>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</si>
  <si>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</si>
  <si>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</si>
  <si>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</si>
  <si>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</si>
  <si>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</si>
  <si>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</si>
  <si>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</si>
  <si>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</si>
  <si>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</si>
  <si>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</si>
  <si>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</si>
  <si>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</si>
  <si>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</si>
  <si>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</si>
  <si>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</si>
  <si>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</si>
  <si>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</si>
  <si>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</si>
  <si>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</si>
  <si>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</si>
  <si>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</si>
  <si>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</si>
  <si>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</si>
  <si>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</si>
  <si>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</si>
  <si>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</si>
  <si>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</si>
  <si>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</si>
  <si>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</si>
  <si>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</si>
  <si>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</si>
  <si>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</si>
  <si>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</si>
  <si>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</si>
  <si>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</si>
  <si>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</si>
  <si>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</si>
  <si>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</si>
  <si>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</si>
  <si>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</si>
  <si>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</si>
  <si>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</si>
  <si>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</si>
  <si>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</si>
  <si>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</si>
  <si>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</si>
  <si>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</si>
  <si>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</si>
  <si>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</si>
  <si>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</si>
  <si>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</si>
  <si>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</si>
  <si>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</si>
  <si>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</si>
  <si>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</si>
  <si>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</si>
  <si>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</si>
  <si>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</si>
  <si>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</si>
  <si>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</si>
  <si>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</si>
  <si>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</si>
  <si>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</si>
  <si>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</si>
  <si>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</si>
  <si>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</si>
  <si>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</si>
  <si>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</si>
  <si>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</si>
  <si>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</si>
  <si>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</si>
  <si>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</si>
  <si>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</si>
  <si>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</si>
  <si>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</si>
  <si>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</si>
  <si>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</si>
  <si>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</si>
  <si>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</si>
  <si>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</si>
  <si>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</si>
  <si>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</si>
  <si>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</si>
  <si>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</si>
  <si>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</si>
  <si>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</si>
  <si>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</si>
  <si>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</si>
  <si>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</si>
  <si>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</si>
  <si>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</si>
  <si>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</si>
  <si>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</si>
  <si>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</si>
  <si>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</si>
  <si>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</si>
  <si>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</si>
  <si>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</si>
  <si>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</si>
  <si>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</si>
  <si>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</si>
  <si>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</si>
  <si>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</si>
  <si>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</si>
  <si>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</si>
  <si>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</si>
  <si>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</si>
  <si>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</si>
  <si>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</si>
  <si>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</si>
  <si>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</si>
  <si>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</si>
  <si>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</si>
  <si>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</si>
  <si>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</si>
  <si>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</si>
  <si>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</si>
  <si>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</si>
  <si>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</si>
  <si>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</si>
  <si>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</si>
  <si>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</si>
  <si>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</si>
  <si>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</si>
  <si>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</si>
  <si>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</si>
  <si>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</si>
  <si>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</si>
  <si>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</si>
  <si>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</si>
  <si>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</si>
  <si>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</si>
  <si>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</si>
  <si>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</si>
  <si>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</si>
  <si>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</si>
  <si>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</si>
  <si>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</si>
  <si>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</si>
  <si>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</si>
  <si>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</si>
  <si>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</si>
  <si>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</si>
  <si>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</si>
  <si>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</si>
  <si>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</si>
  <si>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</si>
  <si>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</si>
  <si>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</si>
  <si>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</si>
  <si>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</si>
  <si>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</si>
  <si>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</si>
  <si>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</si>
  <si>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</si>
  <si>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</si>
  <si>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</si>
  <si>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</si>
  <si>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</si>
  <si>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</si>
  <si>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</si>
  <si>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</si>
  <si>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</si>
  <si>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</si>
  <si>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</si>
  <si>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</si>
  <si>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</si>
  <si>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</si>
  <si>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</si>
  <si>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</si>
  <si>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</si>
  <si>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</si>
  <si>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</si>
  <si>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</si>
  <si>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</si>
  <si>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</si>
  <si>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</si>
  <si>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</si>
  <si>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</si>
  <si>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</si>
  <si>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</si>
  <si>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</si>
  <si>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</si>
  <si>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</si>
  <si>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</si>
  <si>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</si>
  <si>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</si>
  <si>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</si>
  <si>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</si>
  <si>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</si>
  <si>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</si>
  <si>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</si>
  <si>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</si>
  <si>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</si>
  <si>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</si>
  <si>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</si>
  <si>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</si>
  <si>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</si>
  <si>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</si>
  <si>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</si>
  <si>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</si>
  <si>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</si>
  <si>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</si>
  <si>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</si>
  <si>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</si>
  <si>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</si>
  <si>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</si>
  <si>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</si>
  <si>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</si>
  <si>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</si>
  <si>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</si>
  <si>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</si>
  <si>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</si>
  <si>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</si>
  <si>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</si>
  <si>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</si>
  <si>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</si>
  <si>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</si>
  <si>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</si>
  <si>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</si>
  <si>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</si>
  <si>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</si>
  <si>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</si>
  <si>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</si>
  <si>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</si>
  <si>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</si>
  <si>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</si>
  <si>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</si>
  <si>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</si>
  <si>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</si>
  <si>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</si>
  <si>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</si>
  <si>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</si>
  <si>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</si>
  <si>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</si>
  <si>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</si>
  <si>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</si>
  <si>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</si>
  <si>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</si>
  <si>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</si>
  <si>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</si>
  <si>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</si>
  <si>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</si>
  <si>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</si>
  <si>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</si>
  <si>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</si>
  <si>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</si>
  <si>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</si>
  <si>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</si>
  <si>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</si>
  <si>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</si>
  <si>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</si>
  <si>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</si>
  <si>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</si>
  <si>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</si>
  <si>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</si>
  <si>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</si>
  <si>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</si>
  <si>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</si>
  <si>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</si>
  <si>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</si>
  <si>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</si>
  <si>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</si>
  <si>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</si>
  <si>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</si>
  <si>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</si>
  <si>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</si>
  <si>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</si>
  <si>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</si>
  <si>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</si>
  <si>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</si>
  <si>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</si>
  <si>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</si>
  <si>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</si>
  <si>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</si>
  <si>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</si>
  <si>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</si>
  <si>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</si>
  <si>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</si>
  <si>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</si>
  <si>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</si>
  <si>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</si>
  <si>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</si>
  <si>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</si>
  <si>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</si>
  <si>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</si>
  <si>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</si>
  <si>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</si>
  <si>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</si>
  <si>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</si>
  <si>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</si>
  <si>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</si>
  <si>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</si>
  <si>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</si>
  <si>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</si>
  <si>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</si>
  <si>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</si>
  <si>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</si>
  <si>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</si>
  <si>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</si>
  <si>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</si>
  <si>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</si>
  <si>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</si>
  <si>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</si>
  <si>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</si>
  <si>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</si>
  <si>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</si>
  <si>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</si>
  <si>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</si>
  <si>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</si>
  <si>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</si>
  <si>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</si>
  <si>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</si>
  <si>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</si>
  <si>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</si>
  <si>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</si>
  <si>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</si>
  <si>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</si>
  <si>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</si>
  <si>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</si>
  <si>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</si>
  <si>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</si>
  <si>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</si>
  <si>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</si>
  <si>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</si>
  <si>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</si>
  <si>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</si>
  <si>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</si>
  <si>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</si>
  <si>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</si>
  <si>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</si>
  <si>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</si>
  <si>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</si>
  <si>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</si>
  <si>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</si>
  <si>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</si>
  <si>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</si>
  <si>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</si>
  <si>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</si>
  <si>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</si>
  <si>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</si>
  <si>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</si>
  <si>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</si>
  <si>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</si>
  <si>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</si>
  <si>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</si>
  <si>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</si>
  <si>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</si>
  <si>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</si>
  <si>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</si>
  <si>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</si>
  <si>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</si>
  <si>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</si>
  <si>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</si>
  <si>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</si>
  <si>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</si>
  <si>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</si>
  <si>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</si>
  <si>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</si>
  <si>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</si>
  <si>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</si>
  <si>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</si>
  <si>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</si>
  <si>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</si>
  <si>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</si>
  <si>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</si>
  <si>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</si>
  <si>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</si>
  <si>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</si>
  <si>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</si>
  <si>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</si>
  <si>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</si>
  <si>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</si>
  <si>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</si>
  <si>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</si>
  <si>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</si>
  <si>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</si>
  <si>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</si>
  <si>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</si>
  <si>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</si>
  <si>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</si>
  <si>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</si>
  <si>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</si>
  <si>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</si>
  <si>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</si>
  <si>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</si>
  <si>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</si>
  <si>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</si>
  <si>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</si>
  <si>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</si>
  <si>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</si>
  <si>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</si>
  <si>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</si>
  <si>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</si>
  <si>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</si>
  <si>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</si>
  <si>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</si>
  <si>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</si>
  <si>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</si>
  <si>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</si>
  <si>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</si>
  <si>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</si>
  <si>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</si>
  <si>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</si>
  <si>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</si>
  <si>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</si>
  <si>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</si>
  <si>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</si>
  <si>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</si>
  <si>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</si>
  <si>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</si>
  <si>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</si>
  <si>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</si>
  <si>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</si>
  <si>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</si>
  <si>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</si>
  <si>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</si>
  <si>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</si>
  <si>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</si>
  <si>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</si>
  <si>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</si>
  <si>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</si>
  <si>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</si>
  <si>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</si>
  <si>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</si>
  <si>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</si>
  <si>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</si>
  <si>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</si>
  <si>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</si>
  <si>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</si>
  <si>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</si>
  <si>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</si>
  <si>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</si>
  <si>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</si>
  <si>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</si>
  <si>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</si>
  <si>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</si>
  <si>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</si>
  <si>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</si>
  <si>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</si>
  <si>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</si>
  <si>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</si>
  <si>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</si>
  <si>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</si>
  <si>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</si>
  <si>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</si>
  <si>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</si>
  <si>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</si>
  <si>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</si>
  <si>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</si>
  <si>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</si>
  <si>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</si>
  <si>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</si>
  <si>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</si>
  <si>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</si>
  <si>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</si>
  <si>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</si>
  <si>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</si>
  <si>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</si>
  <si>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</si>
  <si>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</si>
  <si>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</si>
  <si>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</si>
  <si>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</si>
  <si>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</si>
  <si>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</si>
  <si>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</si>
  <si>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</si>
  <si>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</si>
  <si>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</si>
  <si>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</si>
  <si>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</si>
  <si>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</si>
  <si>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</si>
  <si>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</si>
  <si>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</si>
  <si>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</si>
  <si>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</si>
  <si>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</si>
  <si>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</si>
  <si>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</si>
  <si>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</si>
  <si>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</si>
  <si>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</si>
  <si>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</si>
  <si>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</si>
  <si>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</si>
  <si>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</si>
  <si>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</si>
  <si>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</si>
  <si>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</si>
  <si>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</si>
  <si>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</si>
  <si>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</si>
  <si>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</si>
  <si>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</si>
  <si>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</si>
  <si>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</si>
  <si>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</si>
  <si>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</si>
  <si>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</si>
  <si>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</si>
  <si>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</si>
  <si>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</si>
  <si>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</si>
  <si>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</si>
  <si>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</si>
  <si>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</si>
  <si>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</si>
  <si>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</si>
  <si>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</si>
  <si>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</si>
  <si>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</si>
  <si>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</si>
  <si>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</si>
  <si>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</si>
  <si>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</si>
  <si>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</si>
  <si>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</si>
  <si>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</si>
  <si>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</si>
  <si>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</si>
  <si>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</si>
  <si>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</si>
  <si>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</si>
  <si>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</si>
  <si>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</si>
  <si>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</si>
  <si>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</si>
  <si>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</si>
  <si>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</si>
  <si>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</si>
  <si>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</si>
  <si>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</si>
  <si>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</si>
  <si>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</si>
  <si>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</si>
  <si>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</si>
  <si>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</si>
  <si>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</si>
  <si>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</si>
  <si>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</si>
  <si>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</si>
  <si>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</si>
  <si>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</si>
  <si>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</si>
  <si>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</si>
  <si>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</si>
  <si>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</si>
  <si>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</si>
  <si>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</si>
  <si>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</si>
  <si>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</si>
  <si>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</si>
  <si>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</si>
  <si>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</si>
  <si>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</si>
  <si>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</si>
  <si>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</si>
  <si>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</si>
  <si>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</si>
  <si>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</si>
  <si>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</si>
  <si>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</si>
  <si>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</si>
  <si>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</si>
  <si>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</si>
  <si>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</si>
  <si>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</si>
  <si>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</si>
  <si>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</si>
  <si>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</si>
  <si>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</si>
  <si>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</si>
  <si>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</si>
  <si>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</si>
  <si>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</si>
  <si>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</si>
  <si>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</si>
  <si>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</si>
  <si>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</si>
  <si>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</si>
  <si>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</si>
  <si>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</si>
  <si>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</si>
  <si>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</si>
  <si>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</si>
  <si>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</si>
  <si>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</si>
  <si>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</si>
  <si>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</si>
  <si>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</si>
  <si>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</si>
  <si>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</si>
  <si>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</si>
  <si>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</si>
  <si>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</si>
  <si>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</si>
  <si>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</si>
  <si>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</si>
  <si>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</si>
  <si>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</si>
  <si>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</si>
  <si>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</si>
  <si>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</si>
  <si>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</si>
  <si>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</si>
  <si>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</si>
  <si>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</si>
  <si>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</si>
  <si>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</si>
  <si>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</si>
  <si>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</si>
  <si>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</si>
  <si>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</si>
  <si>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</si>
  <si>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</si>
  <si>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</si>
  <si>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</si>
  <si>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</si>
  <si>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</si>
  <si>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</si>
  <si>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</si>
  <si>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</si>
  <si>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</si>
  <si>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</si>
  <si>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</si>
  <si>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</si>
  <si>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</si>
  <si>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</si>
  <si>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</si>
  <si>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</si>
  <si>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</si>
  <si>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</si>
  <si>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</si>
  <si>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</si>
  <si>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</si>
  <si>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</si>
  <si>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</si>
  <si>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</si>
  <si>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</si>
  <si>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</si>
  <si>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</si>
  <si>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</si>
  <si>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</si>
  <si>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</si>
  <si>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</si>
  <si>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</si>
  <si>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</si>
  <si>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</si>
  <si>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</si>
  <si>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</si>
  <si>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</si>
  <si>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</si>
  <si>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</si>
  <si>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</si>
  <si>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</si>
  <si>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</si>
  <si>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</si>
  <si>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</si>
  <si>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</si>
  <si>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</si>
  <si>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</si>
  <si>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</si>
  <si>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</si>
  <si>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</si>
  <si>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</si>
  <si>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</si>
  <si>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</si>
  <si>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</si>
  <si>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</si>
  <si>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</si>
  <si>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</si>
  <si>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</si>
  <si>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</si>
  <si>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</si>
  <si>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</si>
  <si>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</si>
  <si>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</si>
  <si>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</si>
  <si>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</si>
  <si>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</si>
  <si>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</si>
  <si>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</si>
  <si>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</si>
  <si>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</si>
  <si>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</si>
  <si>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</si>
  <si>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</si>
  <si>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</si>
  <si>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</si>
  <si>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</si>
  <si>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</si>
  <si>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</si>
  <si>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</si>
  <si>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</si>
  <si>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</si>
  <si>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</si>
  <si>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</si>
  <si>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</si>
  <si>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</si>
  <si>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</si>
  <si>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</si>
  <si>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</si>
  <si>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</si>
  <si>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</si>
  <si>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</si>
  <si>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</si>
  <si>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</si>
  <si>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</si>
  <si>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</si>
  <si>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</si>
  <si>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</si>
  <si>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</si>
  <si>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</si>
  <si>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</si>
  <si>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</si>
  <si>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</si>
  <si>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</si>
  <si>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</si>
  <si>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</si>
  <si>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</si>
  <si>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</si>
  <si>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</si>
  <si>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</si>
  <si>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</si>
  <si>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</si>
  <si>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</si>
  <si>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</si>
  <si>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</si>
  <si>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</si>
  <si>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</si>
  <si>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</si>
  <si>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</si>
  <si>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</si>
  <si>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</si>
  <si>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</si>
  <si>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</si>
  <si>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</si>
  <si>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</si>
  <si>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</si>
  <si>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</si>
  <si>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</si>
  <si>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</si>
  <si>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</si>
  <si>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</si>
  <si>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</si>
  <si>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</si>
  <si>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</si>
  <si>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</si>
  <si>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</si>
  <si>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</si>
  <si>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</si>
  <si>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</si>
  <si>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</si>
  <si>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</si>
  <si>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</si>
  <si>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</si>
  <si>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</si>
  <si>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</si>
  <si>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</si>
  <si>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</si>
  <si>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</si>
  <si>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</si>
  <si>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</si>
  <si>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</si>
  <si>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</si>
  <si>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</si>
  <si>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</si>
  <si>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</si>
  <si>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</si>
  <si>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</si>
  <si>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</si>
  <si>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</si>
  <si>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</si>
  <si>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</si>
  <si>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</si>
  <si>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</si>
  <si>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</si>
  <si>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</si>
  <si>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</si>
  <si>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</si>
  <si>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</si>
  <si>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</si>
  <si>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</si>
  <si>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</si>
  <si>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</si>
  <si>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</si>
  <si>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</si>
  <si>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</si>
  <si>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</si>
  <si>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</si>
  <si>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</si>
  <si>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</si>
  <si>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</si>
  <si>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</si>
  <si>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</si>
  <si>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</si>
  <si>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</si>
  <si>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</si>
  <si>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</si>
  <si>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</si>
  <si>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</si>
  <si>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</si>
  <si>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</si>
  <si>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</si>
  <si>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</si>
  <si>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</si>
  <si>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</si>
  <si>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</si>
  <si>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</si>
  <si>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</si>
  <si>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</si>
  <si>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</si>
  <si>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</si>
  <si>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</si>
  <si>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</si>
  <si>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</si>
  <si>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</si>
  <si>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</si>
  <si>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</si>
  <si>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</si>
  <si>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</si>
  <si>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</si>
  <si>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</si>
  <si>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</si>
  <si>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</si>
  <si>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</si>
  <si>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</si>
  <si>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</si>
  <si>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</si>
  <si>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</si>
  <si>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</si>
  <si>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</si>
  <si>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</si>
  <si>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</si>
  <si>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</si>
  <si>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</si>
  <si>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</si>
  <si>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</si>
  <si>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</si>
  <si>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</si>
  <si>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</si>
  <si>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</si>
  <si>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</si>
  <si>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</si>
  <si>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</si>
  <si>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</si>
  <si>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</si>
  <si>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</si>
  <si>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</si>
  <si>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</si>
  <si>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</si>
  <si>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</si>
  <si>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</si>
  <si>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</si>
  <si>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</si>
  <si>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</si>
  <si>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</si>
  <si>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</si>
  <si>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</si>
  <si>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</si>
  <si>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</si>
  <si>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</si>
  <si>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</si>
  <si>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</si>
  <si>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</si>
  <si>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</si>
  <si>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</si>
  <si>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</si>
  <si>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</si>
  <si>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</si>
  <si>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</si>
  <si>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</si>
  <si>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</si>
  <si>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</si>
  <si>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</si>
  <si>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</si>
  <si>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</si>
  <si>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</si>
  <si>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</si>
  <si>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</si>
  <si>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</si>
  <si>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</si>
  <si>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</si>
  <si>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</si>
  <si>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</si>
  <si>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</si>
  <si>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</si>
  <si>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</si>
  <si>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</si>
  <si>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</si>
  <si>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</si>
  <si>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</si>
  <si>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</si>
  <si>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</si>
  <si>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</si>
  <si>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</si>
  <si>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</si>
  <si>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</si>
  <si>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</si>
  <si>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</si>
  <si>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</si>
  <si>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</si>
  <si>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</si>
  <si>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</si>
  <si>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</si>
  <si>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</si>
  <si>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</si>
  <si>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</si>
  <si>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</si>
  <si>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</si>
  <si>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</si>
  <si>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</si>
  <si>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</si>
  <si>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</si>
  <si>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</si>
  <si>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</si>
  <si>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</si>
  <si>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</si>
  <si>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</si>
  <si>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</si>
  <si>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</si>
  <si>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</si>
  <si>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</si>
  <si>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</si>
  <si>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</si>
  <si>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</si>
  <si>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</si>
  <si>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</si>
  <si>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</si>
  <si>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</si>
  <si>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</si>
  <si>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</si>
  <si>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</si>
  <si>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</si>
  <si>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</si>
  <si>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</si>
  <si>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</si>
  <si>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</si>
  <si>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</si>
  <si>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</si>
  <si>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</si>
  <si>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</si>
  <si>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</si>
  <si>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</si>
  <si>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</si>
  <si>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</si>
  <si>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</si>
  <si>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</si>
  <si>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</si>
  <si>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</si>
  <si>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</si>
  <si>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</si>
  <si>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</si>
  <si>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</si>
  <si>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</si>
  <si>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</si>
  <si>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</si>
  <si>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</si>
  <si>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</si>
  <si>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</si>
  <si>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</si>
  <si>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</si>
  <si>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</si>
  <si>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</si>
  <si>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</si>
  <si>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</si>
  <si>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</si>
  <si>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</si>
  <si>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</si>
  <si>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</si>
  <si>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</si>
  <si>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</si>
  <si>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</si>
  <si>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</si>
  <si>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</si>
  <si>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</si>
  <si>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</si>
  <si>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</si>
  <si>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</si>
  <si>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</si>
  <si>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</si>
  <si>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</si>
  <si>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</si>
  <si>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</si>
  <si>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</si>
  <si>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</si>
  <si>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</si>
  <si>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</si>
  <si>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</si>
  <si>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</si>
  <si>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</si>
  <si>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</si>
  <si>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</si>
  <si>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</si>
  <si>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</si>
  <si>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</si>
  <si>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</si>
  <si>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</si>
  <si>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</si>
  <si>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</si>
  <si>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</si>
  <si>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</si>
  <si>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</si>
  <si>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</si>
  <si>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</si>
  <si>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</si>
  <si>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</si>
  <si>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</si>
  <si>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</si>
  <si>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</si>
  <si>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</si>
  <si>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</si>
  <si>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</si>
  <si>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</si>
  <si>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</si>
  <si>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</si>
  <si>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</si>
  <si>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</si>
  <si>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</si>
  <si>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</si>
  <si>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</si>
  <si>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</si>
  <si>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</si>
  <si>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</si>
  <si>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</si>
  <si>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</si>
  <si>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</si>
  <si>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</si>
  <si>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</si>
  <si>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</si>
  <si>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</si>
  <si>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</si>
  <si>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</si>
  <si>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</si>
  <si>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</si>
  <si>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</si>
  <si>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</si>
  <si>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</si>
  <si>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</si>
  <si>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</si>
  <si>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</si>
  <si>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</si>
  <si>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</si>
  <si>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</si>
  <si>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</si>
  <si>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</si>
  <si>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</si>
  <si>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</si>
  <si>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</si>
  <si>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</si>
  <si>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</si>
  <si>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</si>
  <si>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</si>
  <si>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</si>
  <si>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</si>
  <si>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</si>
  <si>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</si>
  <si>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</si>
  <si>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</si>
  <si>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</si>
  <si>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</si>
  <si>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</si>
  <si>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</si>
  <si>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</si>
  <si>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</si>
  <si>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</si>
  <si>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</si>
  <si>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</si>
  <si>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</si>
  <si>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</si>
  <si>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</si>
  <si>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</si>
  <si>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</si>
  <si>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</si>
  <si>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</si>
  <si>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</si>
  <si>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</si>
  <si>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</si>
  <si>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</si>
  <si>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</si>
  <si>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</si>
  <si>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</si>
  <si>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</si>
  <si>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</si>
  <si>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</si>
  <si>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</si>
  <si>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</si>
  <si>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</si>
  <si>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</si>
  <si>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</si>
  <si>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</si>
  <si>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</si>
  <si>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</si>
  <si>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</si>
  <si>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</si>
  <si>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</si>
  <si>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</si>
  <si>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</si>
  <si>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</si>
  <si>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</si>
  <si>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</si>
  <si>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</si>
  <si>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</si>
  <si>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</si>
  <si>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</si>
  <si>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</si>
  <si>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</si>
  <si>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</si>
  <si>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</si>
  <si>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</si>
  <si>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</si>
  <si>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</si>
  <si>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</si>
  <si>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</si>
  <si>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</si>
  <si>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</si>
  <si>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</si>
  <si>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</si>
  <si>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</si>
  <si>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</si>
  <si>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</si>
  <si>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</si>
  <si>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</si>
  <si>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</si>
  <si>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</si>
  <si>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</si>
  <si>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</si>
  <si>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</si>
  <si>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</si>
  <si>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</si>
  <si>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</si>
  <si>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</si>
  <si>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</si>
  <si>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</si>
  <si>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</si>
  <si>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</si>
  <si>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</si>
  <si>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</si>
  <si>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</si>
  <si>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</si>
  <si>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</si>
  <si>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</si>
  <si>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</si>
  <si>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</si>
  <si>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</si>
  <si>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</si>
  <si>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</si>
  <si>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</si>
  <si>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</si>
  <si>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</si>
  <si>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</si>
  <si>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</si>
  <si>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</si>
  <si>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</si>
  <si>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</si>
  <si>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</si>
  <si>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</si>
  <si>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</si>
  <si>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</si>
  <si>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</si>
  <si>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</si>
  <si>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</si>
  <si>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</si>
  <si>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</si>
  <si>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</si>
  <si>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</si>
  <si>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</si>
  <si>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</si>
  <si>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</si>
  <si>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</si>
  <si>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</si>
  <si>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</si>
  <si>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</si>
  <si>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</si>
  <si>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</si>
  <si>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</si>
  <si>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</si>
  <si>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</si>
  <si>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</si>
  <si>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</si>
  <si>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</si>
  <si>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</si>
  <si>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</si>
  <si>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</si>
  <si>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</si>
  <si>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</si>
  <si>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</si>
  <si>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</si>
  <si>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</si>
  <si>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</si>
  <si>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</si>
  <si>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</si>
  <si>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</si>
  <si>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</si>
  <si>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</si>
  <si>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</si>
  <si>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</si>
  <si>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</si>
  <si>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</si>
  <si>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</si>
  <si>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</si>
  <si>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</si>
  <si>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</si>
  <si>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</si>
  <si>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</si>
  <si>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</si>
  <si>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</si>
  <si>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</si>
  <si>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</si>
  <si>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</si>
  <si>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</si>
  <si>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</si>
  <si>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</si>
  <si>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</si>
  <si>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</si>
  <si>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</si>
  <si>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</si>
  <si>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</si>
  <si>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</si>
  <si>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</si>
  <si>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</si>
  <si>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</si>
  <si>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</si>
  <si>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</si>
  <si>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</si>
  <si>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</si>
  <si>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</si>
  <si>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</si>
  <si>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</si>
  <si>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</si>
  <si>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</si>
  <si>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</si>
  <si>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</si>
  <si>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</si>
  <si>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</si>
  <si>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</si>
  <si>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</si>
  <si>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</si>
  <si>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</si>
  <si>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</si>
  <si>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</si>
  <si>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</si>
  <si>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</si>
  <si>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</si>
  <si>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</si>
  <si>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</si>
  <si>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</si>
  <si>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</si>
  <si>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</si>
  <si>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</si>
  <si>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</si>
  <si>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</si>
  <si>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</si>
  <si>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</si>
  <si>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</si>
  <si>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</si>
  <si>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</si>
  <si>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</si>
  <si>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</si>
  <si>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</si>
  <si>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</si>
  <si>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</si>
  <si>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</si>
  <si>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</si>
  <si>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</si>
  <si>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</si>
  <si>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</si>
  <si>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</si>
  <si>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</si>
  <si>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</si>
  <si>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</si>
  <si>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</si>
  <si>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</si>
  <si>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</si>
  <si>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</si>
  <si>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</si>
  <si>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</si>
  <si>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</si>
  <si>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</si>
  <si>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</si>
  <si>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</si>
  <si>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</si>
  <si>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</si>
  <si>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</si>
  <si>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</si>
  <si>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</si>
  <si>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</si>
  <si>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</si>
  <si>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</si>
  <si>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</si>
  <si>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</si>
  <si>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</si>
  <si>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</si>
  <si>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</si>
  <si>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</si>
  <si>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</si>
  <si>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</si>
  <si>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</si>
  <si>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</si>
  <si>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</si>
  <si>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</si>
  <si>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</si>
  <si>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</si>
  <si>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</si>
  <si>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</si>
  <si>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</si>
  <si>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</si>
  <si>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</si>
  <si>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</si>
  <si>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</si>
  <si>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</si>
  <si>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</si>
  <si>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</si>
  <si>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</si>
  <si>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</si>
  <si>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</si>
  <si>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</si>
  <si>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</si>
  <si>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</si>
  <si>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</si>
  <si>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</si>
  <si>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</si>
  <si>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</si>
  <si>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</si>
  <si>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</si>
  <si>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</si>
  <si>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</si>
  <si>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</si>
  <si>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</si>
  <si>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</si>
  <si>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</si>
  <si>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</si>
  <si>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</si>
  <si>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</si>
  <si>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</si>
  <si>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</si>
  <si>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</si>
  <si>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</si>
  <si>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</si>
  <si>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</si>
  <si>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</si>
  <si>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</si>
  <si>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</si>
  <si>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</si>
  <si>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</si>
  <si>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</si>
  <si>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</si>
  <si>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</si>
  <si>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</si>
  <si>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</si>
  <si>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</si>
  <si>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</si>
  <si>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</si>
  <si>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</si>
  <si>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</si>
  <si>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</si>
  <si>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</si>
  <si>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</si>
  <si>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</si>
  <si>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</si>
  <si>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</si>
  <si>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</si>
  <si>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</si>
  <si>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</si>
  <si>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</si>
  <si>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</si>
  <si>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</si>
  <si>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</si>
  <si>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</si>
  <si>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</si>
  <si>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</si>
  <si>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</si>
  <si>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</si>
  <si>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</si>
  <si>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</si>
  <si>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</si>
  <si>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</si>
  <si>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</si>
  <si>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</si>
  <si>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</si>
  <si>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</si>
  <si>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</si>
  <si>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</si>
  <si>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</si>
  <si>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</si>
  <si>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</si>
  <si>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</si>
  <si>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</si>
  <si>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</si>
  <si>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</si>
  <si>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</si>
  <si>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</si>
  <si>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</si>
  <si>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</si>
  <si>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</si>
  <si>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</si>
  <si>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</si>
  <si>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</si>
  <si>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</si>
  <si>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</si>
  <si>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</si>
  <si>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</si>
  <si>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</si>
  <si>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</si>
  <si>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</si>
  <si>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</si>
  <si>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</si>
  <si>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</si>
  <si>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</si>
  <si>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</si>
  <si>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</si>
  <si>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</si>
  <si>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</si>
  <si>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</si>
  <si>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</si>
  <si>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</si>
  <si>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</si>
  <si>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</si>
  <si>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</si>
  <si>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</si>
  <si>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</si>
  <si>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</si>
  <si>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</si>
  <si>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</si>
  <si>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</si>
  <si>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</si>
  <si>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</si>
  <si>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</si>
  <si>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</si>
  <si>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</si>
  <si>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</si>
  <si>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</si>
  <si>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</si>
  <si>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</si>
  <si>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</si>
  <si>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</si>
  <si>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</si>
  <si>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</si>
  <si>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</si>
  <si>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</si>
  <si>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</si>
  <si>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</si>
  <si>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</si>
  <si>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</si>
  <si>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</si>
  <si>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</si>
  <si>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</si>
  <si>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</si>
  <si>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</si>
  <si>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</si>
  <si>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</si>
  <si>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</si>
  <si>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</si>
  <si>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</si>
  <si>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</si>
  <si>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</si>
  <si>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</si>
  <si>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</si>
  <si>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</si>
  <si>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</si>
  <si>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</si>
  <si>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</si>
  <si>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</si>
  <si>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</si>
  <si>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</si>
  <si>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</si>
  <si>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</si>
  <si>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</si>
  <si>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</si>
  <si>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</si>
  <si>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</si>
  <si>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</si>
  <si>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</si>
  <si>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</si>
  <si>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</si>
  <si>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</si>
  <si>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</si>
  <si>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</si>
  <si>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</si>
  <si>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</si>
  <si>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</si>
  <si>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</si>
  <si>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</si>
  <si>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</si>
  <si>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</si>
  <si>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</si>
  <si>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</si>
  <si>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</si>
  <si>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</si>
  <si>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</si>
  <si>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</si>
  <si>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</si>
  <si>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</si>
  <si>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</si>
  <si>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</si>
  <si>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</si>
  <si>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</si>
  <si>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</si>
  <si>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</si>
  <si>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</si>
  <si>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</si>
  <si>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</si>
  <si>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</si>
  <si>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</si>
  <si>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</si>
  <si>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</si>
  <si>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</si>
  <si>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</si>
  <si>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</si>
  <si>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</si>
  <si>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</si>
  <si>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</si>
  <si>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</si>
  <si>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</si>
  <si>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</si>
  <si>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</si>
  <si>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</si>
  <si>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</si>
  <si>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</si>
  <si>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</si>
  <si>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</si>
  <si>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</si>
  <si>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</si>
  <si>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</si>
  <si>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</si>
  <si>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</si>
  <si>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</si>
  <si>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</si>
  <si>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</si>
  <si>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</si>
  <si>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</si>
  <si>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</si>
  <si>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</si>
  <si>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</si>
  <si>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</si>
  <si>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</si>
  <si>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</si>
  <si>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</si>
  <si>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</si>
  <si>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</si>
  <si>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</si>
  <si>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</si>
  <si>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</si>
  <si>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</si>
  <si>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</si>
  <si>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</si>
  <si>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</si>
  <si>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</si>
  <si>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</si>
  <si>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</si>
  <si>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</si>
  <si>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</si>
  <si>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</si>
  <si>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</si>
  <si>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</si>
  <si>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</si>
  <si>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</si>
  <si>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</si>
  <si>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</si>
  <si>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</si>
  <si>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</si>
  <si>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</si>
  <si>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</si>
  <si>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</si>
  <si>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</si>
  <si>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</si>
  <si>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</si>
  <si>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</si>
  <si>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</si>
  <si>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</si>
  <si>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</si>
  <si>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</si>
  <si>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</si>
  <si>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</si>
  <si>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</si>
  <si>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</si>
  <si>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</si>
  <si>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</si>
  <si>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</si>
  <si>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</si>
  <si>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</si>
  <si>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</si>
  <si>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</si>
  <si>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</si>
  <si>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</si>
  <si>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</si>
  <si>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</si>
  <si>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</si>
  <si>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</si>
  <si>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</si>
  <si>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</si>
  <si>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</si>
  <si>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</si>
  <si>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</si>
  <si>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</si>
  <si>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</si>
  <si>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</si>
  <si>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</si>
  <si>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</si>
  <si>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</si>
  <si>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</si>
  <si>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</si>
  <si>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</si>
  <si>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</si>
  <si>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</si>
  <si>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</si>
  <si>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</si>
  <si>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</si>
  <si>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</si>
  <si>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</si>
  <si>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</si>
  <si>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</si>
  <si>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</si>
  <si>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</si>
  <si>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</si>
  <si>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</si>
  <si>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</si>
  <si>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</si>
  <si>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</si>
  <si>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</si>
  <si>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</si>
  <si>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</si>
  <si>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</si>
  <si>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</si>
  <si>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</si>
  <si>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</si>
  <si>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</si>
  <si>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</si>
  <si>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</si>
  <si>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</si>
  <si>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</si>
  <si>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</si>
  <si>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</si>
  <si>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</si>
  <si>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</si>
  <si>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</si>
  <si>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</si>
  <si>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</si>
  <si>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</si>
  <si>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</si>
  <si>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</si>
  <si>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</si>
  <si>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</si>
  <si>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</si>
  <si>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</si>
  <si>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</si>
  <si>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</si>
  <si>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</si>
  <si>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</si>
  <si>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</si>
  <si>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</si>
  <si>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</si>
  <si>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</si>
  <si>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</si>
  <si>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</si>
  <si>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</si>
  <si>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</si>
  <si>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</si>
  <si>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</si>
  <si>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</si>
  <si>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</si>
  <si>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</si>
  <si>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</si>
  <si>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</si>
  <si>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</si>
  <si>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</si>
  <si>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</si>
  <si>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</si>
  <si>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</si>
  <si>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</si>
  <si>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</si>
  <si>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</si>
  <si>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</si>
  <si>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</si>
  <si>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</si>
  <si>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</si>
  <si>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</si>
  <si>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</si>
  <si>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</si>
  <si>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</si>
  <si>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</si>
  <si>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</si>
  <si>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</si>
  <si>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</si>
  <si>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</si>
  <si>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</si>
  <si>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</si>
  <si>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</si>
  <si>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</si>
  <si>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</si>
  <si>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</si>
  <si>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</si>
  <si>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</si>
  <si>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</si>
  <si>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</si>
  <si>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</si>
  <si>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</si>
  <si>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</si>
  <si>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</si>
  <si>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</si>
  <si>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</si>
  <si>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</si>
  <si>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</si>
  <si>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</si>
  <si>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</si>
  <si>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</si>
  <si>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</si>
  <si>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</si>
  <si>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</si>
  <si>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</si>
  <si>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</si>
  <si>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</si>
  <si>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</si>
  <si>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</si>
  <si>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</si>
  <si>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</si>
  <si>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</si>
  <si>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</si>
  <si>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</si>
  <si>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</si>
  <si>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</si>
  <si>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</si>
  <si>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</si>
  <si>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</si>
  <si>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</si>
  <si>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</si>
  <si>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</si>
  <si>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</si>
  <si>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</si>
  <si>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</si>
  <si>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</si>
  <si>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</si>
  <si>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</si>
  <si>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</si>
  <si>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</si>
  <si>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</si>
  <si>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</si>
  <si>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</si>
  <si>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</si>
  <si>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</si>
  <si>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</si>
  <si>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</si>
  <si>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</si>
  <si>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</si>
  <si>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</si>
  <si>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</si>
  <si>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</si>
  <si>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</si>
  <si>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</si>
  <si>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</si>
  <si>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</si>
  <si>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</si>
  <si>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</si>
  <si>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</si>
  <si>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</si>
  <si>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</si>
  <si>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</si>
  <si>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</si>
  <si>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</si>
  <si>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</si>
  <si>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</si>
  <si>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</si>
  <si>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</si>
  <si>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</si>
  <si>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</si>
  <si>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</si>
  <si>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</si>
  <si>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</si>
  <si>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</si>
  <si>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</si>
  <si>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</si>
  <si>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</si>
  <si>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</si>
  <si>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</si>
  <si>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</si>
  <si>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</si>
  <si>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</si>
  <si>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</si>
  <si>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</si>
  <si>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</si>
  <si>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</si>
  <si>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</si>
  <si>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</si>
  <si>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</si>
  <si>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</si>
  <si>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</si>
  <si>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</si>
  <si>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</si>
  <si>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</si>
  <si>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</si>
  <si>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</si>
  <si>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</si>
  <si>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</si>
  <si>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</si>
  <si>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</si>
  <si>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</si>
  <si>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</si>
  <si>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</si>
  <si>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</si>
  <si>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</si>
  <si>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</si>
  <si>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</si>
  <si>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</si>
  <si>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</si>
  <si>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</si>
  <si>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</si>
  <si>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</si>
  <si>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</si>
  <si>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</si>
  <si>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</si>
  <si>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</si>
  <si>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</si>
  <si>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</si>
  <si>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</si>
  <si>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</si>
  <si>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</si>
  <si>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</si>
  <si>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</si>
  <si>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</si>
  <si>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</si>
  <si>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</si>
  <si>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</si>
  <si>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</si>
  <si>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</si>
  <si>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</si>
  <si>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</si>
  <si>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</si>
  <si>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</si>
  <si>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</si>
  <si>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</si>
  <si>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</si>
  <si>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</si>
  <si>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</si>
  <si>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</si>
  <si>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</si>
  <si>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</si>
  <si>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</si>
  <si>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</si>
  <si>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</si>
  <si>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</si>
  <si>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</si>
  <si>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</si>
  <si>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</si>
  <si>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</si>
  <si>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</si>
  <si>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</si>
  <si>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</si>
  <si>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</si>
  <si>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</si>
  <si>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</si>
  <si>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</si>
  <si>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</si>
  <si>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</si>
  <si>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</si>
  <si>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</si>
  <si>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</si>
  <si>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</si>
  <si>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</si>
  <si>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</si>
  <si>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</si>
  <si>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</si>
  <si>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</si>
  <si>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</si>
  <si>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</si>
  <si>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</si>
  <si>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</si>
  <si>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</si>
  <si>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</si>
  <si>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</si>
  <si>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</si>
  <si>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</si>
  <si>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</si>
  <si>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</si>
  <si>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</si>
  <si>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</si>
  <si>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</si>
  <si>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</si>
  <si>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</si>
  <si>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</si>
  <si>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</si>
  <si>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</si>
  <si>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</si>
  <si>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</si>
  <si>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</si>
  <si>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</si>
  <si>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</si>
  <si>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</si>
  <si>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</si>
  <si>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</si>
  <si>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</si>
  <si>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</si>
  <si>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</si>
  <si>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</si>
  <si>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</si>
  <si>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</si>
  <si>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</si>
  <si>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</si>
  <si>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</si>
  <si>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</si>
  <si>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</si>
  <si>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</si>
  <si>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</si>
  <si>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</si>
  <si>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</si>
  <si>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</si>
  <si>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</si>
  <si>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</si>
  <si>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</si>
  <si>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</si>
  <si>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</si>
  <si>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</si>
  <si>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</si>
  <si>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</si>
  <si>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</si>
  <si>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</si>
  <si>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</si>
  <si>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</si>
  <si>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</si>
  <si>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</si>
  <si>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</si>
  <si>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</si>
  <si>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</si>
  <si>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</si>
  <si>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</si>
  <si>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</si>
  <si>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</si>
  <si>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</si>
  <si>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</si>
  <si>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</si>
  <si>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</si>
  <si>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</si>
  <si>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</si>
  <si>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</si>
  <si>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</si>
  <si>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</si>
  <si>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</si>
  <si>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</si>
  <si>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</si>
  <si>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</si>
  <si>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</si>
  <si>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</si>
  <si>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</si>
  <si>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</si>
  <si>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</si>
  <si>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</si>
  <si>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</si>
  <si>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</si>
  <si>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</si>
  <si>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</si>
  <si>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</si>
  <si>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</si>
  <si>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</si>
  <si>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</si>
  <si>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</si>
  <si>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</si>
  <si>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</si>
  <si>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</si>
  <si>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</si>
  <si>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</si>
  <si>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</si>
  <si>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</si>
  <si>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</si>
  <si>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</si>
  <si>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</si>
  <si>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</si>
  <si>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</si>
  <si>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</si>
  <si>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</si>
  <si>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</si>
  <si>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</si>
  <si>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</si>
  <si>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</si>
  <si>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</si>
  <si>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</si>
  <si>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</si>
  <si>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</si>
  <si>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</si>
  <si>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</si>
  <si>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</si>
  <si>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</si>
  <si>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</si>
  <si>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</si>
  <si>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</si>
  <si>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</si>
  <si>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</si>
  <si>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</si>
  <si>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</si>
  <si>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</si>
  <si>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</si>
  <si>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</si>
  <si>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</si>
  <si>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</si>
  <si>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</si>
  <si>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</si>
  <si>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</si>
  <si>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</si>
  <si>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</si>
  <si>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</si>
  <si>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</si>
  <si>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</si>
  <si>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</si>
  <si>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</si>
  <si>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</si>
  <si>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</si>
  <si>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</si>
  <si>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</si>
  <si>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</si>
  <si>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</si>
  <si>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</si>
  <si>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</si>
  <si>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</si>
  <si>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</si>
  <si>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</si>
  <si>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</si>
  <si>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</si>
  <si>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</si>
  <si>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</si>
  <si>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</si>
  <si>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</si>
  <si>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</si>
  <si>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</si>
  <si>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</si>
  <si>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</si>
  <si>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</si>
  <si>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</si>
  <si>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</si>
  <si>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</si>
  <si>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</si>
  <si>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</si>
  <si>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</si>
  <si>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</si>
  <si>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</si>
  <si>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</si>
  <si>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</si>
  <si>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</si>
  <si>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</si>
  <si>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</si>
  <si>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</si>
  <si>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</si>
  <si>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</si>
  <si>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</si>
  <si>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</si>
  <si>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</si>
  <si>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</si>
  <si>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</si>
  <si>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</si>
  <si>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</si>
  <si>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</si>
  <si>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</si>
  <si>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</si>
  <si>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</si>
  <si>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</si>
  <si>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</si>
  <si>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</si>
  <si>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</si>
  <si>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</si>
  <si>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</si>
  <si>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</si>
  <si>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</si>
  <si>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</si>
  <si>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</si>
  <si>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</si>
  <si>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</si>
  <si>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</si>
  <si>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</si>
  <si>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</si>
  <si>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</si>
  <si>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</si>
  <si>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</si>
  <si>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</si>
  <si>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</si>
  <si>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</si>
  <si>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</si>
  <si>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</si>
  <si>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</si>
  <si>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</si>
  <si>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</si>
  <si>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</si>
  <si>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</si>
  <si>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</si>
  <si>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</si>
  <si>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</si>
  <si>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</si>
  <si>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</si>
  <si>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</si>
  <si>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</si>
  <si>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</si>
  <si>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</si>
  <si>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</si>
  <si>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</si>
  <si>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</si>
  <si>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</si>
  <si>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</si>
  <si>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</si>
  <si>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</si>
  <si>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</si>
  <si>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</si>
  <si>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</si>
  <si>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</si>
  <si>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</si>
  <si>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</si>
  <si>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</si>
  <si>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</si>
  <si>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</si>
  <si>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</si>
  <si>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</si>
  <si>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</si>
  <si>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</si>
  <si>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</si>
  <si>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</si>
  <si>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</si>
  <si>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</si>
  <si>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</si>
  <si>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</si>
  <si>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</si>
  <si>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</si>
  <si>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</si>
  <si>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</si>
  <si>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</si>
  <si>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</si>
  <si>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</si>
  <si>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</si>
  <si>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</si>
  <si>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</si>
  <si>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</si>
  <si>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</si>
  <si>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</si>
  <si>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</si>
  <si>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</si>
  <si>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</si>
  <si>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</si>
  <si>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</si>
  <si>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</si>
  <si>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</si>
  <si>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</si>
  <si>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</si>
  <si>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</si>
  <si>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</si>
  <si>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</si>
  <si>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</si>
  <si>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</si>
  <si>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</si>
  <si>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</si>
  <si>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</si>
  <si>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</si>
  <si>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</si>
  <si>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</si>
  <si>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</si>
  <si>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</si>
  <si>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</si>
  <si>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</si>
  <si>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</si>
  <si>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</si>
  <si>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</si>
  <si>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</si>
  <si>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</si>
  <si>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</si>
  <si>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</si>
  <si>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</si>
  <si>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</si>
  <si>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</si>
  <si>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</si>
  <si>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</si>
  <si>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</si>
  <si>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</si>
  <si>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</si>
  <si>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</si>
  <si>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</si>
  <si>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</si>
  <si>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</si>
  <si>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</si>
  <si>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</si>
  <si>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</si>
  <si>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</si>
  <si>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</si>
  <si>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</si>
  <si>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</si>
  <si>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</si>
  <si>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</si>
  <si>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</si>
  <si>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</si>
  <si>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</si>
  <si>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</si>
  <si>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</si>
  <si>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</si>
  <si>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</si>
  <si>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</si>
  <si>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</si>
  <si>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</si>
  <si>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</si>
  <si>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</si>
  <si>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</si>
  <si>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</si>
  <si>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</si>
  <si>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</si>
  <si>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</si>
  <si>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</si>
  <si>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</si>
  <si>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</si>
  <si>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</si>
  <si>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</si>
  <si>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</si>
  <si>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</si>
  <si>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</si>
  <si>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</si>
  <si>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</si>
  <si>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</si>
  <si>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</si>
  <si>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</si>
  <si>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</si>
  <si>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</si>
  <si>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</si>
  <si>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</si>
  <si>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</si>
  <si>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</si>
  <si>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</si>
  <si>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</si>
  <si>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</si>
  <si>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</si>
  <si>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</si>
  <si>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</si>
  <si>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</si>
  <si>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</si>
  <si>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</si>
  <si>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</si>
  <si>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</si>
  <si>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</si>
  <si>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</si>
  <si>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</si>
  <si>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</si>
  <si>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</si>
  <si>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</si>
  <si>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</si>
  <si>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</si>
  <si>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</si>
  <si>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</si>
  <si>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</si>
  <si>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</si>
  <si>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</si>
  <si>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</si>
  <si>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</si>
  <si>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</si>
  <si>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</si>
  <si>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</si>
  <si>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</si>
  <si>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</si>
  <si>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</si>
  <si>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</si>
  <si>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</si>
  <si>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</si>
  <si>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</si>
  <si>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</si>
  <si>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</si>
  <si>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</si>
  <si>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</si>
  <si>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</si>
  <si>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</si>
  <si>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</si>
  <si>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</si>
  <si>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</si>
  <si>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</si>
  <si>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</si>
  <si>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</si>
  <si>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</si>
  <si>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</si>
  <si>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</si>
  <si>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</si>
  <si>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</si>
  <si>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</si>
  <si>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</si>
  <si>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</si>
  <si>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</si>
  <si>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</si>
  <si>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</si>
  <si>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</si>
  <si>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</si>
  <si>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</si>
  <si>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</si>
  <si>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</si>
  <si>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</si>
  <si>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</si>
  <si>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</si>
  <si>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</si>
  <si>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</si>
  <si>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</si>
  <si>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</si>
  <si>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</si>
  <si>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</si>
  <si>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</si>
  <si>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</si>
  <si>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</si>
  <si>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</si>
  <si>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</si>
  <si>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</si>
  <si>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</si>
  <si>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</si>
  <si>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</si>
  <si>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</si>
  <si>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</si>
  <si>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</si>
  <si>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</si>
  <si>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</si>
  <si>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</si>
  <si>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</si>
  <si>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</si>
  <si>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</si>
  <si>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</si>
  <si>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</si>
  <si>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</si>
  <si>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</si>
  <si>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</si>
  <si>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</si>
  <si>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</si>
  <si>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</si>
  <si>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</si>
  <si>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</si>
  <si>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</si>
  <si>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</si>
  <si>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</si>
  <si>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</si>
  <si>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</si>
  <si>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</si>
  <si>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</si>
  <si>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</si>
  <si>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</si>
  <si>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</si>
  <si>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</si>
  <si>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</si>
  <si>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</si>
  <si>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</si>
  <si>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</si>
  <si>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</si>
  <si>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</si>
  <si>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</si>
  <si>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</si>
  <si>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</si>
  <si>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</si>
  <si>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</si>
  <si>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</si>
  <si>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</si>
  <si>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</si>
  <si>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</si>
  <si>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</si>
  <si>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</si>
  <si>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</si>
  <si>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</si>
  <si>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</si>
  <si>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</si>
  <si>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</si>
  <si>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</si>
  <si>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</si>
  <si>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</si>
  <si>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</si>
  <si>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</si>
  <si>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</si>
  <si>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</si>
  <si>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</si>
  <si>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</si>
  <si>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</si>
  <si>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</si>
  <si>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</si>
  <si>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</si>
  <si>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</si>
  <si>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</si>
  <si>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</si>
  <si>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</si>
  <si>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</si>
  <si>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</si>
  <si>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</si>
  <si>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</si>
  <si>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</si>
  <si>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</si>
  <si>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</si>
  <si>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</si>
  <si>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</si>
  <si>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</si>
  <si>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</si>
  <si>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</si>
  <si>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</si>
  <si>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</si>
  <si>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</si>
  <si>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</si>
  <si>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</si>
  <si>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</si>
  <si>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</si>
  <si>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</si>
  <si>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</si>
  <si>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</si>
  <si>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</si>
  <si>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</si>
  <si>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</si>
  <si>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</si>
  <si>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</si>
  <si>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</si>
  <si>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</si>
  <si>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</si>
  <si>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</si>
  <si>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</si>
  <si>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</si>
  <si>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</si>
  <si>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</si>
  <si>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</si>
  <si>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</si>
  <si>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</si>
  <si>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</si>
  <si>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</si>
  <si>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</si>
  <si>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</si>
  <si>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</si>
  <si>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</si>
  <si>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</si>
  <si>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</si>
  <si>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</si>
  <si>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</si>
  <si>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</si>
  <si>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</si>
  <si>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</si>
  <si>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</si>
  <si>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</si>
  <si>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</si>
  <si>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</si>
  <si>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</si>
  <si>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</si>
  <si>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</si>
  <si>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</si>
  <si>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</si>
  <si>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</si>
  <si>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</si>
  <si>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</si>
  <si>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</si>
  <si>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</si>
  <si>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</si>
  <si>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</si>
  <si>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</si>
  <si>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</si>
  <si>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</si>
  <si>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</si>
  <si>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</si>
  <si>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</si>
  <si>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</si>
  <si>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</si>
  <si>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</si>
  <si>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</si>
  <si>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</si>
  <si>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</si>
  <si>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</si>
  <si>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</si>
  <si>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</si>
  <si>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</si>
  <si>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</si>
  <si>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</si>
  <si>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</si>
  <si>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</si>
  <si>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</si>
  <si>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</si>
  <si>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</si>
  <si>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</si>
  <si>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</si>
  <si>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</si>
  <si>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</si>
  <si>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</si>
  <si>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</si>
  <si>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</si>
  <si>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</si>
  <si>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</si>
  <si>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</si>
  <si>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</si>
  <si>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</si>
  <si>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</si>
  <si>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</si>
  <si>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</si>
  <si>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</si>
  <si>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</si>
  <si>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</si>
  <si>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</si>
  <si>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</si>
  <si>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</si>
  <si>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</si>
  <si>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</si>
  <si>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</si>
  <si>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</si>
  <si>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</si>
  <si>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</si>
  <si>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</si>
  <si>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</si>
  <si>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</si>
  <si>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</si>
  <si>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</si>
  <si>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</si>
  <si>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</si>
  <si>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</si>
  <si>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</si>
  <si>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</si>
  <si>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</si>
  <si>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</si>
  <si>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</si>
  <si>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</si>
  <si>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</si>
  <si>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</si>
  <si>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</si>
  <si>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</si>
  <si>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</si>
  <si>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</si>
  <si>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</si>
  <si>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</si>
  <si>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</si>
  <si>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</si>
  <si>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</si>
  <si>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</si>
  <si>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</si>
  <si>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</si>
  <si>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</si>
  <si>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</si>
  <si>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</si>
  <si>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</si>
  <si>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</si>
  <si>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</si>
  <si>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</si>
  <si>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</si>
  <si>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</si>
  <si>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</si>
  <si>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</si>
  <si>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</si>
  <si>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</si>
  <si>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</si>
  <si>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</si>
  <si>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</si>
  <si>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</si>
  <si>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</si>
  <si>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</si>
  <si>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</si>
  <si>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</si>
  <si>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</si>
  <si>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</si>
  <si>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</si>
  <si>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</si>
  <si>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</si>
  <si>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</si>
  <si>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</si>
  <si>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</si>
  <si>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</si>
  <si>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</si>
  <si>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</si>
  <si>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</si>
  <si>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</si>
  <si>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</si>
  <si>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</si>
  <si>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</si>
  <si>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</si>
  <si>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</si>
  <si>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</si>
  <si>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</si>
  <si>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</si>
  <si>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</si>
  <si>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</si>
  <si>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</si>
  <si>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</si>
  <si>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</si>
  <si>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</si>
  <si>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</si>
  <si>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</si>
  <si>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</si>
  <si>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</si>
  <si>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</si>
  <si>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</si>
  <si>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</si>
  <si>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</si>
  <si>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</si>
  <si>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</si>
  <si>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</si>
  <si>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</si>
  <si>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</si>
  <si>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</si>
  <si>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</si>
  <si>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</si>
  <si>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</si>
  <si>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</si>
  <si>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</si>
  <si>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</si>
  <si>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</si>
  <si>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</si>
  <si>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</si>
  <si>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</si>
  <si>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</si>
  <si>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</si>
  <si>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</si>
  <si>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</si>
  <si>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</si>
  <si>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</si>
  <si>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</si>
  <si>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</si>
  <si>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</si>
  <si>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</si>
  <si>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</si>
  <si>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</si>
  <si>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</si>
  <si>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</si>
  <si>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</si>
  <si>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</si>
  <si>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</si>
  <si>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</si>
  <si>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</si>
  <si>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</si>
  <si>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</si>
  <si>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</si>
  <si>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</si>
  <si>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</si>
  <si>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</si>
  <si>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</si>
  <si>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</si>
  <si>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</si>
  <si>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</si>
  <si>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</si>
  <si>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</si>
  <si>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</si>
  <si>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</si>
  <si>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</si>
  <si>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</si>
  <si>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</si>
  <si>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</si>
  <si>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</si>
  <si>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</si>
  <si>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</si>
  <si>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</si>
  <si>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</si>
  <si>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</si>
  <si>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</si>
  <si>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</si>
  <si>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</si>
  <si>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</si>
  <si>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</si>
  <si>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</si>
  <si>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</si>
  <si>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</si>
  <si>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</si>
  <si>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</si>
  <si>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</si>
  <si>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</si>
  <si>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</si>
  <si>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</si>
  <si>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</si>
  <si>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</si>
  <si>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</si>
  <si>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</si>
  <si>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</si>
  <si>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</si>
  <si>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</si>
  <si>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</si>
  <si>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</si>
  <si>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</si>
  <si>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</si>
  <si>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</si>
  <si>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</si>
  <si>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</si>
  <si>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</si>
  <si>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</si>
  <si>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</si>
  <si>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</si>
  <si>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</si>
  <si>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</si>
  <si>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</si>
  <si>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</si>
  <si>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</si>
  <si>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</si>
  <si>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</si>
  <si>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</si>
  <si>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</si>
  <si>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</si>
  <si>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</si>
  <si>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</si>
  <si>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</si>
  <si>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</si>
  <si>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</si>
  <si>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</si>
  <si>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</si>
  <si>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</si>
  <si>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</si>
  <si>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</si>
  <si>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</si>
  <si>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</si>
  <si>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</si>
  <si>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</si>
  <si>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</si>
  <si>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</si>
  <si>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</si>
  <si>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</si>
  <si>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</si>
  <si>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</si>
  <si>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</si>
  <si>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</si>
  <si>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</si>
  <si>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</si>
  <si>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</si>
  <si>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</si>
  <si>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</si>
  <si>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</si>
  <si>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</si>
  <si>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</si>
  <si>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</si>
  <si>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</si>
  <si>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</si>
  <si>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</si>
  <si>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</si>
  <si>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</si>
  <si>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</si>
  <si>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</si>
  <si>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</si>
  <si>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</si>
  <si>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</si>
  <si>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</si>
  <si>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</si>
  <si>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</si>
  <si>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</si>
  <si>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</si>
  <si>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</si>
  <si>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</si>
  <si>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</si>
  <si>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</si>
  <si>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</si>
  <si>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</si>
  <si>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</si>
  <si>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</si>
  <si>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</si>
  <si>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</si>
  <si>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</si>
  <si>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</si>
  <si>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</si>
  <si>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</si>
  <si>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</si>
  <si>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</si>
  <si>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</si>
  <si>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</si>
  <si>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</si>
  <si>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</si>
  <si>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</si>
  <si>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</si>
  <si>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</si>
  <si>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</si>
  <si>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</si>
  <si>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</si>
  <si>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</si>
  <si>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</si>
  <si>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</si>
  <si>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</si>
  <si>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</si>
  <si>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</si>
  <si>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</si>
  <si>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</si>
  <si>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</si>
  <si>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</si>
  <si>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</si>
  <si>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</si>
  <si>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</si>
  <si>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</si>
  <si>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</si>
  <si>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</si>
  <si>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</si>
  <si>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</si>
  <si>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</si>
  <si>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</si>
  <si>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</si>
  <si>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</si>
  <si>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</si>
  <si>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</si>
  <si>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</si>
  <si>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</si>
  <si>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</si>
  <si>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</si>
  <si>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</si>
  <si>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</si>
  <si>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</si>
  <si>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</si>
  <si>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</si>
  <si>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</si>
  <si>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</si>
  <si>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</si>
  <si>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</si>
  <si>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</si>
  <si>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</si>
  <si>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</si>
  <si>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</si>
  <si>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</si>
  <si>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</si>
  <si>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</si>
  <si>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</si>
  <si>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</si>
  <si>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</si>
  <si>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</si>
  <si>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</si>
  <si>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</si>
  <si>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</si>
  <si>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</si>
  <si>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</si>
  <si>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</si>
  <si>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</si>
  <si>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</si>
  <si>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</si>
  <si>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</si>
  <si>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</si>
  <si>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</si>
  <si>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</si>
  <si>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</si>
  <si>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</si>
  <si>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</si>
  <si>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</si>
  <si>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</si>
  <si>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</si>
  <si>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</si>
  <si>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</si>
  <si>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</si>
  <si>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</si>
  <si>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</si>
  <si>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</si>
  <si>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</si>
  <si>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</si>
  <si>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</si>
  <si>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</si>
  <si>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</si>
  <si>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</si>
  <si>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</si>
  <si>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</si>
  <si>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</si>
  <si>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</si>
  <si>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</si>
  <si>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</si>
  <si>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</si>
  <si>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</si>
  <si>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</si>
  <si>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</si>
  <si>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</si>
  <si>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</si>
  <si>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</si>
  <si>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</si>
  <si>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</si>
  <si>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</si>
  <si>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</si>
  <si>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</si>
  <si>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</si>
  <si>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</si>
  <si>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</si>
  <si>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</si>
  <si>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</si>
  <si>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</si>
  <si>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</si>
  <si>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</si>
  <si>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</si>
  <si>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</si>
  <si>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</si>
  <si>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</si>
  <si>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</si>
  <si>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</si>
  <si>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</si>
  <si>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</si>
  <si>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</si>
  <si>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</si>
  <si>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</si>
  <si>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</si>
  <si>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</si>
  <si>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</si>
  <si>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</si>
  <si>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</si>
  <si>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</si>
  <si>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</si>
  <si>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</si>
  <si>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</si>
  <si>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</si>
  <si>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</si>
  <si>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</si>
  <si>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</si>
  <si>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</si>
  <si>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</si>
  <si>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</si>
  <si>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</si>
  <si>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</si>
  <si>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</si>
  <si>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</si>
  <si>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</si>
  <si>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</si>
  <si>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</si>
  <si>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</si>
  <si>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</si>
  <si>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</si>
  <si>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</si>
  <si>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</si>
  <si>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</si>
  <si>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</si>
  <si>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</si>
  <si>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</si>
  <si>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</si>
  <si>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</si>
  <si>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</si>
  <si>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</si>
  <si>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</si>
  <si>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</si>
  <si>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</si>
  <si>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</si>
  <si>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</si>
  <si>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</si>
  <si>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</si>
  <si>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</si>
  <si>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</si>
  <si>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</si>
  <si>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</si>
  <si>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</si>
  <si>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</si>
  <si>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</si>
  <si>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</si>
  <si>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</si>
  <si>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</si>
  <si>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</si>
  <si>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</si>
  <si>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</si>
  <si>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</si>
  <si>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</si>
  <si>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</si>
  <si>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</si>
  <si>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</si>
  <si>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</si>
  <si>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</si>
  <si>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</si>
  <si>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</si>
  <si>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</si>
  <si>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</si>
  <si>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</si>
  <si>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</si>
  <si>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</si>
  <si>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</si>
  <si>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</si>
  <si>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</si>
  <si>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</si>
  <si>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</si>
  <si>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</si>
  <si>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</si>
  <si>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</si>
  <si>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</si>
  <si>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</si>
  <si>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</si>
  <si>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</si>
  <si>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</si>
  <si>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</si>
  <si>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</si>
  <si>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</si>
  <si>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</si>
  <si>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</si>
  <si>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</si>
  <si>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</si>
  <si>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</si>
  <si>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</si>
  <si>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</si>
  <si>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</si>
  <si>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</si>
  <si>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</si>
  <si>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</si>
  <si>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</si>
  <si>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</si>
  <si>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</si>
  <si>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</si>
  <si>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</si>
  <si>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</si>
  <si>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</si>
  <si>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</si>
  <si>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</si>
  <si>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</si>
  <si>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</si>
  <si>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</si>
  <si>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</si>
  <si>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</si>
  <si>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</si>
  <si>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</si>
  <si>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</si>
  <si>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</si>
  <si>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</si>
  <si>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</si>
  <si>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</si>
  <si>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</si>
  <si>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</si>
  <si>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</si>
  <si>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</si>
  <si>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</si>
  <si>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</si>
  <si>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</si>
  <si>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</si>
  <si>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</si>
  <si>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</si>
  <si>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</si>
  <si>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</si>
  <si>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</si>
  <si>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</si>
  <si>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</si>
  <si>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</si>
  <si>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</si>
  <si>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</si>
  <si>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</si>
  <si>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</si>
  <si>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</si>
  <si>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</si>
  <si>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</si>
  <si>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</si>
  <si>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</si>
  <si>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</si>
  <si>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</si>
  <si>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</si>
  <si>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</si>
  <si>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</si>
  <si>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</si>
  <si>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</si>
  <si>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</si>
  <si>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</si>
  <si>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</si>
  <si>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</si>
  <si>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</si>
  <si>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</si>
  <si>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</si>
  <si>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</si>
  <si>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</si>
  <si>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</si>
  <si>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</si>
  <si>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</si>
  <si>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</si>
  <si>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</si>
  <si>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</si>
  <si>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</si>
  <si>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</si>
  <si>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</si>
  <si>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</si>
  <si>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</si>
  <si>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</si>
  <si>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</si>
  <si>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</si>
  <si>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</si>
  <si>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</si>
  <si>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</si>
  <si>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</si>
  <si>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</si>
  <si>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</si>
  <si>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</si>
  <si>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</si>
  <si>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</si>
  <si>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</si>
  <si>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</si>
  <si>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</si>
  <si>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</si>
  <si>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</si>
  <si>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</si>
  <si>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</si>
  <si>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</si>
  <si>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</si>
  <si>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</si>
  <si>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</si>
  <si>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</si>
  <si>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</si>
  <si>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</si>
  <si>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</si>
  <si>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</si>
  <si>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</si>
  <si>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</si>
  <si>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</si>
  <si>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</si>
  <si>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</si>
  <si>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</si>
  <si>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</si>
  <si>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</si>
  <si>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</si>
  <si>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</si>
  <si>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</si>
  <si>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</si>
  <si>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</si>
  <si>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</si>
  <si>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</si>
  <si>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</si>
  <si>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</si>
  <si>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</si>
  <si>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</si>
  <si>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</si>
  <si>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</si>
  <si>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</si>
  <si>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</si>
  <si>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</si>
  <si>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</si>
  <si>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</si>
  <si>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</si>
  <si>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</si>
  <si>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</si>
  <si>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</si>
  <si>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</si>
  <si>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</si>
  <si>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</si>
  <si>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</si>
  <si>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</si>
  <si>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</si>
  <si>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</si>
  <si>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</si>
  <si>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</si>
  <si>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</si>
  <si>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</si>
  <si>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</si>
  <si>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</si>
  <si>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</si>
  <si>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</si>
  <si>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</si>
  <si>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</si>
  <si>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</si>
  <si>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</si>
  <si>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</si>
  <si>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</si>
  <si>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</si>
  <si>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</si>
  <si>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</si>
  <si>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</si>
  <si>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</si>
  <si>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</si>
  <si>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</si>
  <si>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</si>
  <si>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</si>
  <si>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</si>
  <si>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</si>
  <si>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</si>
  <si>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</si>
  <si>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</si>
  <si>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</si>
  <si>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</si>
  <si>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</si>
  <si>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</si>
  <si>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</si>
  <si>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</si>
  <si>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</si>
  <si>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</si>
  <si>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</si>
  <si>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</si>
  <si>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</si>
  <si>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</si>
  <si>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</si>
  <si>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</si>
  <si>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</si>
  <si>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</si>
  <si>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</si>
  <si>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</si>
  <si>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</si>
  <si>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</si>
  <si>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</si>
  <si>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</si>
  <si>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</si>
  <si>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</si>
  <si>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</si>
  <si>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</si>
  <si>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</si>
  <si>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</si>
  <si>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</si>
  <si>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</si>
  <si>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</si>
  <si>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</si>
  <si>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</si>
  <si>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</si>
  <si>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</si>
  <si>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</si>
  <si>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</si>
  <si>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</si>
  <si>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</si>
  <si>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</si>
  <si>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</si>
  <si>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</si>
  <si>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</si>
  <si>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</si>
  <si>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</si>
  <si>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</si>
  <si>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</si>
  <si>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</si>
  <si>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</si>
  <si>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</si>
  <si>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</si>
  <si>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</si>
  <si>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</si>
  <si>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</si>
  <si>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</si>
  <si>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</si>
  <si>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</si>
  <si>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</si>
  <si>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</si>
  <si>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</si>
  <si>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</si>
  <si>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</si>
  <si>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</si>
  <si>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</si>
  <si>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</si>
  <si>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</si>
  <si>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</si>
  <si>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</si>
  <si>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</si>
  <si>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</si>
  <si>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</si>
  <si>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</si>
  <si>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</si>
  <si>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</si>
  <si>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</si>
  <si>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</si>
  <si>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</si>
  <si>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</si>
  <si>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</si>
  <si>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</si>
  <si>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</si>
  <si>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</si>
  <si>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</si>
  <si>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</si>
  <si>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</si>
  <si>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</si>
  <si>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</si>
  <si>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</si>
  <si>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</si>
  <si>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</si>
  <si>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</si>
  <si>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</si>
  <si>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</si>
  <si>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</si>
  <si>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</si>
  <si>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</si>
  <si>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</si>
  <si>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</si>
  <si>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</si>
  <si>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</si>
  <si>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</si>
  <si>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</si>
  <si>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</si>
  <si>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</si>
  <si>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</si>
  <si>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</si>
  <si>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</si>
  <si>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</si>
  <si>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</si>
  <si>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</si>
  <si>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</si>
  <si>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</si>
  <si>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</si>
  <si>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</si>
  <si>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</si>
  <si>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</si>
  <si>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</si>
  <si>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</si>
  <si>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</si>
  <si>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</si>
  <si>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</si>
  <si>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</si>
  <si>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</si>
  <si>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</si>
  <si>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</si>
  <si>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</si>
  <si>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</si>
  <si>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</si>
  <si>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</si>
  <si>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</si>
  <si>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</si>
  <si>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</si>
  <si>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</si>
  <si>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</si>
  <si>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</si>
  <si>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</si>
  <si>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</si>
  <si>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</si>
  <si>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</si>
  <si>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</si>
  <si>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</si>
  <si>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</si>
  <si>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</si>
  <si>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</si>
  <si>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</si>
  <si>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</si>
  <si>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</si>
  <si>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</si>
  <si>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</si>
  <si>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</si>
  <si>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</si>
  <si>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</si>
  <si>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</si>
  <si>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</si>
  <si>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</si>
  <si>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</si>
  <si>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</si>
  <si>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</si>
  <si>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</si>
  <si>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</si>
  <si>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</si>
  <si>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</si>
  <si>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</si>
  <si>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</si>
  <si>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</si>
  <si>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</si>
  <si>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</si>
  <si>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</si>
  <si>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</si>
  <si>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</si>
  <si>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</si>
  <si>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</si>
  <si>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</si>
  <si>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</si>
  <si>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</si>
  <si>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</si>
  <si>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</si>
  <si>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</si>
  <si>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</si>
  <si>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</si>
  <si>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</si>
  <si>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</si>
  <si>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</si>
  <si>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</si>
  <si>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</si>
  <si>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</si>
  <si>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</si>
  <si>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</si>
  <si>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</si>
  <si>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</si>
  <si>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</si>
  <si>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</si>
  <si>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</si>
  <si>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</si>
  <si>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</si>
  <si>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</si>
  <si>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</si>
  <si>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</si>
  <si>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</si>
  <si>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</si>
  <si>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</si>
  <si>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</si>
  <si>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</si>
  <si>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</si>
  <si>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</si>
  <si>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</si>
  <si>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</si>
  <si>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</si>
  <si>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</si>
  <si>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</si>
  <si>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</si>
  <si>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</si>
  <si>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</si>
  <si>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</si>
  <si>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</si>
  <si>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</si>
  <si>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</si>
  <si>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</si>
  <si>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</si>
  <si>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</si>
  <si>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</si>
  <si>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</si>
  <si>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</si>
  <si>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</si>
  <si>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</si>
  <si>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</si>
  <si>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</si>
  <si>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</si>
  <si>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</si>
  <si>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</si>
  <si>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</si>
  <si>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</si>
  <si>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</si>
  <si>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</si>
  <si>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</si>
  <si>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</si>
  <si>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</si>
  <si>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</si>
  <si>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</si>
  <si>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</si>
  <si>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</si>
  <si>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</si>
  <si>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</si>
  <si>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</si>
  <si>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</si>
  <si>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</si>
  <si>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</si>
  <si>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</si>
  <si>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</si>
  <si>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</si>
  <si>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</si>
  <si>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</si>
  <si>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</si>
  <si>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</si>
  <si>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</si>
  <si>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</si>
  <si>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</si>
  <si>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</si>
  <si>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</si>
  <si>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</si>
  <si>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</si>
  <si>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</si>
  <si>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</si>
  <si>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</si>
  <si>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</si>
  <si>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</si>
  <si>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</si>
  <si>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</si>
  <si>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</si>
  <si>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</si>
  <si>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</si>
  <si>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</si>
  <si>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</si>
  <si>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</si>
  <si>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</si>
  <si>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</si>
  <si>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</si>
  <si>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</si>
  <si>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</si>
  <si>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</si>
  <si>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</si>
  <si>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</si>
  <si>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</si>
  <si>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</si>
  <si>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</si>
  <si>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</si>
  <si>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</si>
  <si>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</si>
  <si>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</si>
  <si>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</si>
  <si>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</si>
  <si>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</si>
  <si>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</si>
  <si>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</si>
  <si>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</si>
  <si>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</si>
  <si>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</si>
  <si>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</si>
  <si>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</si>
  <si>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</si>
  <si>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</si>
  <si>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</si>
  <si>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</si>
  <si>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</si>
  <si>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</si>
  <si>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</si>
  <si>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</si>
  <si>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</si>
  <si>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</si>
  <si>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</si>
  <si>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</si>
  <si>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</si>
  <si>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</si>
  <si>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</si>
  <si>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</si>
  <si>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</si>
  <si>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</si>
  <si>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</si>
  <si>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</si>
  <si>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</si>
  <si>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</si>
  <si>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</si>
  <si>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</si>
  <si>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</si>
  <si>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</si>
  <si>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</si>
  <si>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</si>
  <si>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</si>
  <si>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</si>
  <si>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</si>
  <si>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</si>
  <si>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</si>
  <si>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</si>
  <si>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</si>
  <si>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</si>
  <si>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</si>
  <si>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</si>
  <si>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</si>
  <si>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</si>
  <si>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</si>
  <si>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</si>
  <si>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</si>
  <si>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</si>
  <si>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</si>
  <si>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</si>
  <si>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</si>
  <si>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</si>
  <si>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</si>
  <si>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</si>
  <si>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</si>
  <si>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</si>
  <si>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</si>
  <si>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</si>
  <si>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</si>
  <si>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</si>
  <si>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</si>
  <si>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</si>
  <si>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</si>
  <si>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</si>
  <si>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</si>
  <si>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</si>
  <si>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</si>
  <si>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</si>
  <si>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</si>
  <si>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</si>
  <si>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</si>
  <si>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</si>
  <si>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</si>
  <si>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</si>
  <si>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</si>
  <si>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</si>
  <si>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</si>
  <si>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</si>
  <si>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</si>
  <si>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</si>
  <si>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</si>
  <si>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</si>
  <si>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</si>
  <si>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</si>
  <si>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</si>
  <si>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</si>
  <si>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</si>
  <si>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</si>
  <si>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</si>
  <si>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</si>
  <si>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</si>
  <si>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</si>
  <si>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</si>
  <si>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</si>
  <si>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</si>
  <si>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</si>
  <si>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</si>
  <si>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</si>
  <si>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</si>
  <si>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</si>
  <si>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</si>
  <si>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</si>
  <si>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</si>
  <si>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</si>
  <si>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</si>
  <si>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</si>
  <si>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</si>
  <si>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</si>
  <si>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</si>
  <si>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</si>
  <si>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</si>
  <si>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</si>
  <si>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</si>
  <si>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</si>
  <si>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</si>
  <si>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</si>
  <si>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</si>
  <si>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</si>
  <si>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</si>
  <si>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</si>
  <si>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</si>
  <si>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</si>
  <si>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</si>
  <si>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</si>
  <si>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</si>
  <si>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</si>
  <si>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</si>
  <si>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</si>
  <si>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</si>
  <si>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</si>
  <si>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</si>
  <si>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</si>
  <si>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</si>
  <si>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</si>
  <si>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</si>
  <si>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</si>
  <si>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</si>
  <si>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</si>
  <si>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</si>
  <si>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</si>
  <si>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</si>
  <si>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</si>
  <si>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</si>
  <si>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</si>
  <si>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</si>
  <si>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</si>
  <si>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</si>
  <si>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</si>
  <si>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</si>
  <si>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</si>
  <si>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</si>
  <si>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</si>
  <si>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</si>
  <si>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</si>
  <si>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</si>
  <si>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</si>
  <si>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</si>
  <si>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</si>
  <si>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</si>
  <si>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</si>
  <si>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</si>
  <si>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</si>
  <si>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</si>
  <si>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</si>
  <si>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</si>
  <si>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</si>
  <si>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</si>
  <si>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</si>
  <si>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</si>
  <si>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</si>
  <si>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</si>
  <si>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</si>
  <si>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</si>
  <si>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</si>
  <si>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</si>
  <si>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</si>
  <si>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</si>
  <si>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</si>
  <si>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</si>
  <si>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</si>
  <si>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</si>
  <si>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</si>
  <si>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</si>
  <si>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</si>
  <si>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</si>
  <si>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</si>
  <si>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</si>
  <si>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</si>
  <si>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</si>
  <si>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</si>
  <si>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</si>
  <si>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</si>
  <si>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</si>
  <si>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</si>
  <si>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</si>
  <si>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</si>
  <si>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</si>
  <si>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</si>
  <si>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</si>
  <si>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</si>
  <si>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</si>
  <si>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</si>
  <si>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</si>
  <si>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</si>
  <si>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</si>
  <si>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</si>
  <si>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</si>
  <si>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</si>
  <si>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</si>
  <si>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</si>
  <si>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</si>
  <si>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</si>
  <si>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</si>
  <si>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</si>
  <si>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</si>
  <si>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</si>
  <si>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</si>
  <si>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</si>
  <si>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</si>
  <si>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</si>
  <si>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</si>
  <si>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</si>
  <si>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</si>
  <si>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</si>
  <si>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</si>
  <si>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</si>
  <si>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</si>
  <si>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</si>
  <si>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</si>
  <si>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</si>
  <si>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</si>
  <si>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</si>
  <si>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</si>
  <si>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</si>
  <si>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</si>
  <si>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</si>
  <si>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</si>
  <si>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</si>
  <si>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</si>
  <si>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</si>
  <si>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</si>
  <si>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</si>
  <si>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</si>
  <si>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</si>
  <si>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</si>
  <si>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</si>
  <si>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</si>
  <si>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</si>
  <si>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</si>
  <si>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</si>
  <si>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</si>
  <si>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</si>
  <si>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</si>
  <si>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</si>
  <si>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</si>
  <si>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</si>
  <si>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</si>
  <si>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</si>
  <si>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</si>
  <si>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</si>
  <si>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</si>
  <si>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</si>
  <si>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</si>
  <si>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</si>
  <si>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</si>
  <si>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</si>
  <si>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</si>
  <si>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</si>
  <si>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</si>
  <si>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</si>
  <si>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</si>
  <si>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</si>
  <si>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</si>
  <si>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</si>
  <si>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</si>
  <si>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</si>
  <si>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</si>
  <si>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</si>
  <si>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</si>
  <si>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</si>
  <si>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</si>
  <si>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</si>
  <si>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</si>
  <si>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</si>
  <si>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</si>
  <si>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</si>
  <si>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</si>
  <si>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</si>
  <si>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</si>
  <si>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</si>
  <si>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</si>
  <si>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</si>
  <si>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</si>
  <si>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</si>
  <si>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</si>
  <si>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</si>
  <si>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</si>
  <si>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</si>
  <si>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</si>
  <si>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</si>
  <si>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</si>
  <si>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</si>
  <si>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</si>
  <si>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</si>
  <si>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</si>
  <si>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</si>
  <si>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</si>
  <si>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</si>
  <si>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</si>
  <si>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</si>
  <si>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</si>
  <si>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</si>
  <si>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</si>
  <si>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</si>
  <si>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</si>
  <si>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</si>
  <si>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</si>
  <si>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</si>
  <si>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</si>
  <si>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</si>
  <si>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</si>
  <si>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</si>
  <si>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</si>
  <si>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</si>
  <si>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</si>
  <si>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</si>
  <si>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</si>
  <si>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</si>
  <si>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</si>
  <si>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</si>
  <si>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</si>
  <si>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</si>
  <si>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</si>
  <si>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</si>
  <si>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</si>
  <si>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</si>
  <si>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</si>
  <si>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</si>
  <si>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</si>
  <si>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</si>
  <si>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</si>
  <si>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</si>
  <si>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</si>
  <si>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</si>
  <si>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</si>
  <si>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</si>
  <si>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</si>
  <si>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</si>
  <si>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</si>
  <si>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</si>
  <si>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</si>
  <si>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</si>
  <si>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</si>
  <si>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</si>
  <si>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</si>
  <si>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</si>
  <si>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</si>
  <si>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</si>
  <si>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</si>
  <si>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</si>
  <si>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</si>
  <si>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</si>
  <si>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</si>
  <si>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</si>
  <si>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</si>
  <si>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</si>
  <si>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</si>
  <si>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</si>
  <si>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</si>
  <si>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</si>
  <si>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</si>
  <si>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</si>
  <si>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</si>
  <si>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</si>
  <si>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</si>
  <si>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</si>
  <si>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</si>
  <si>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</si>
  <si>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</si>
  <si>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</si>
  <si>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</si>
  <si>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</si>
  <si>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</si>
  <si>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</si>
  <si>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</si>
  <si>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</si>
  <si>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</si>
  <si>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</si>
  <si>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</si>
  <si>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</si>
  <si>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</si>
  <si>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</si>
  <si>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</si>
  <si>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</si>
  <si>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</si>
  <si>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</si>
  <si>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</si>
  <si>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</si>
  <si>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</si>
  <si>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</si>
  <si>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</si>
  <si>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</si>
  <si>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</si>
  <si>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</si>
  <si>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</si>
  <si>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</si>
  <si>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</si>
  <si>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</si>
  <si>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</si>
  <si>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</si>
  <si>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</si>
  <si>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</si>
  <si>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</si>
  <si>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</si>
  <si>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</si>
  <si>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</si>
  <si>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</si>
  <si>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</si>
  <si>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</si>
  <si>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</si>
  <si>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</si>
  <si>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</si>
  <si>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</si>
  <si>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</si>
  <si>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</si>
  <si>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</si>
  <si>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</si>
  <si>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</si>
  <si>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</si>
  <si>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</si>
  <si>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</si>
  <si>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</si>
  <si>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</si>
  <si>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</si>
  <si>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</si>
  <si>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</si>
  <si>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</si>
  <si>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</si>
  <si>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</si>
  <si>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</si>
  <si>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</si>
  <si>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</si>
  <si>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</si>
  <si>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</si>
  <si>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</si>
  <si>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</si>
  <si>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</si>
  <si>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</si>
  <si>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</si>
  <si>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</si>
  <si>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</si>
  <si>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</si>
  <si>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</si>
  <si>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</si>
  <si>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</si>
  <si>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</si>
  <si>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</si>
  <si>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</si>
  <si>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</si>
  <si>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</si>
  <si>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</si>
  <si>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</si>
  <si>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</si>
  <si>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</si>
  <si>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</si>
  <si>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</si>
  <si>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</si>
  <si>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</si>
  <si>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</si>
  <si>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</si>
  <si>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</si>
  <si>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</si>
  <si>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</si>
  <si>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</si>
  <si>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</si>
  <si>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</si>
  <si>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</si>
  <si>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</si>
  <si>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</si>
  <si>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</si>
  <si>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</si>
  <si>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</si>
  <si>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</si>
  <si>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</si>
  <si>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</si>
  <si>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</si>
  <si>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</si>
  <si>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</si>
  <si>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</si>
  <si>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</si>
  <si>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</si>
  <si>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</si>
  <si>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</si>
  <si>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</si>
  <si>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</si>
  <si>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</si>
  <si>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</si>
  <si>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</si>
  <si>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</si>
  <si>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</si>
  <si>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</si>
  <si>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</si>
  <si>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</si>
  <si>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</si>
  <si>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</si>
  <si>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</si>
  <si>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</si>
  <si>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</si>
  <si>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</si>
  <si>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</si>
  <si>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</si>
  <si>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</si>
  <si>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</si>
  <si>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</si>
  <si>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</si>
  <si>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</si>
  <si>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</si>
  <si>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</si>
  <si>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</si>
  <si>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</si>
  <si>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</si>
  <si>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</si>
  <si>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</si>
  <si>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</si>
  <si>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</si>
  <si>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</si>
  <si>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</si>
  <si>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</si>
  <si>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</si>
  <si>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</si>
  <si>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</si>
  <si>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</si>
  <si>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</si>
  <si>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</si>
  <si>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</si>
  <si>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</si>
  <si>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</si>
  <si>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</si>
  <si>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</si>
  <si>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</si>
  <si>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</si>
  <si>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</si>
  <si>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</si>
  <si>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</si>
  <si>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</si>
  <si>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</si>
  <si>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</si>
  <si>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</si>
  <si>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</si>
  <si>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</si>
  <si>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</si>
  <si>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</si>
  <si>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</si>
  <si>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</si>
  <si>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</si>
  <si>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</si>
  <si>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</si>
  <si>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</si>
  <si>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</si>
  <si>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</si>
  <si>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</si>
  <si>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</si>
  <si>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</si>
  <si>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</si>
  <si>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</si>
  <si>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</si>
  <si>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</si>
  <si>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</si>
  <si>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</si>
  <si>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</si>
  <si>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</si>
  <si>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</si>
  <si>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</si>
  <si>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</si>
  <si>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</si>
  <si>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</si>
  <si>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</si>
  <si>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</si>
  <si>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</si>
  <si>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</si>
  <si>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</si>
  <si>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</si>
  <si>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</si>
  <si>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</si>
  <si>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</si>
  <si>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</si>
  <si>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</si>
  <si>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</si>
  <si>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</si>
  <si>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</si>
  <si>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</si>
  <si>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</si>
  <si>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</si>
  <si>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</si>
  <si>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</si>
  <si>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</si>
  <si>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</si>
  <si>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</si>
  <si>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</si>
  <si>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</si>
  <si>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</si>
  <si>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</si>
  <si>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</si>
  <si>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</si>
  <si>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</si>
  <si>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</si>
  <si>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</si>
  <si>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</si>
  <si>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</si>
  <si>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</si>
  <si>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</si>
  <si>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</si>
  <si>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</si>
  <si>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</si>
  <si>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</si>
  <si>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</si>
  <si>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</si>
  <si>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</si>
  <si>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</si>
  <si>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</si>
  <si>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</si>
  <si>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</si>
  <si>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</si>
  <si>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</si>
  <si>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</si>
  <si>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</si>
  <si>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</si>
  <si>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</si>
  <si>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</si>
  <si>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</si>
  <si>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</si>
  <si>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</si>
  <si>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</si>
  <si>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</si>
  <si>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</si>
  <si>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</si>
  <si>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</si>
  <si>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</si>
  <si>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</si>
  <si>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</si>
  <si>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</si>
  <si>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</si>
  <si>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</si>
  <si>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</si>
  <si>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</si>
  <si>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</si>
  <si>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</si>
  <si>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</si>
  <si>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</si>
  <si>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</si>
  <si>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</si>
  <si>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</si>
  <si>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</si>
  <si>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</si>
  <si>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</si>
  <si>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</si>
  <si>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</si>
  <si>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</si>
  <si>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</si>
  <si>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</si>
  <si>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</si>
  <si>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</si>
  <si>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</si>
  <si>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</si>
  <si>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</si>
  <si>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</si>
  <si>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</si>
  <si>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</si>
  <si>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</si>
  <si>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</si>
  <si>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</si>
  <si>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</si>
  <si>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</si>
  <si>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</si>
  <si>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</si>
  <si>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</si>
  <si>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</si>
  <si>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</si>
  <si>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</si>
  <si>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</si>
  <si>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</si>
  <si>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</si>
  <si>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</si>
  <si>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</si>
  <si>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</si>
  <si>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</si>
  <si>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</si>
  <si>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</si>
  <si>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</si>
  <si>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</si>
  <si>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</si>
  <si>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</si>
  <si>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</si>
  <si>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</si>
  <si>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</si>
  <si>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</si>
  <si>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</si>
  <si>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</si>
  <si>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</si>
  <si>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</si>
  <si>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</si>
  <si>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</si>
  <si>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</si>
  <si>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</si>
  <si>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</si>
  <si>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</si>
  <si>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</si>
  <si>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</si>
  <si>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</si>
  <si>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</si>
  <si>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</si>
  <si>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</si>
  <si>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</si>
  <si>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</si>
  <si>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</si>
  <si>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</si>
  <si>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</si>
  <si>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</si>
  <si>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</si>
  <si>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</si>
  <si>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</si>
  <si>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</si>
  <si>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</si>
  <si>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</si>
  <si>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</si>
  <si>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</si>
  <si>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</si>
  <si>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</si>
  <si>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</si>
  <si>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</si>
  <si>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</si>
  <si>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</si>
  <si>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</si>
  <si>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</si>
  <si>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</si>
  <si>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</si>
  <si>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</si>
  <si>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</si>
  <si>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</si>
  <si>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</si>
  <si>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</si>
  <si>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</si>
  <si>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</si>
  <si>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</si>
  <si>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</si>
  <si>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</si>
  <si>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</si>
  <si>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</si>
  <si>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</si>
  <si>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</si>
  <si>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</si>
  <si>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</si>
  <si>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</si>
  <si>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</si>
  <si>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</si>
  <si>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</si>
  <si>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</si>
  <si>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</si>
  <si>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</si>
  <si>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</si>
  <si>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</si>
  <si>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</si>
  <si>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</si>
  <si>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</si>
  <si>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</si>
  <si>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</si>
  <si>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</si>
  <si>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</si>
  <si>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</si>
  <si>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</si>
  <si>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</si>
  <si>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</si>
  <si>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</si>
  <si>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</si>
  <si>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</si>
  <si>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</si>
  <si>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</si>
  <si>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</si>
  <si>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</si>
  <si>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</si>
  <si>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</si>
  <si>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</si>
  <si>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</si>
  <si>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</si>
  <si>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</si>
  <si>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</si>
  <si>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</si>
  <si>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</si>
  <si>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</si>
  <si>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</si>
  <si>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</si>
  <si>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</si>
  <si>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</si>
  <si>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</si>
  <si>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</si>
  <si>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</si>
  <si>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</si>
  <si>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</si>
  <si>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</si>
  <si>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</si>
  <si>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</si>
  <si>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</si>
  <si>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</si>
  <si>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</si>
  <si>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</si>
  <si>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</si>
  <si>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</si>
  <si>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</si>
  <si>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</si>
  <si>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</si>
  <si>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</si>
  <si>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</si>
  <si>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</si>
  <si>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</si>
  <si>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</si>
  <si>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</si>
  <si>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</si>
  <si>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</si>
  <si>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</si>
  <si>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</si>
  <si>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</si>
  <si>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</si>
  <si>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</si>
  <si>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</si>
  <si>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</si>
  <si>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</si>
  <si>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</si>
  <si>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</si>
  <si>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</si>
  <si>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</si>
  <si>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</si>
  <si>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</si>
  <si>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</si>
  <si>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</si>
  <si>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</si>
  <si>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</si>
  <si>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</si>
  <si>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</si>
  <si>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</si>
  <si>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</si>
  <si>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</si>
  <si>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</si>
  <si>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</si>
  <si>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</si>
  <si>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</si>
  <si>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</si>
  <si>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</si>
  <si>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</si>
  <si>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</si>
  <si>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</si>
  <si>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</si>
  <si>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</si>
  <si>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</si>
  <si>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</si>
  <si>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</si>
  <si>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</si>
  <si>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</si>
  <si>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</si>
  <si>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</si>
  <si>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</si>
  <si>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</si>
  <si>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</si>
  <si>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</si>
  <si>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</si>
  <si>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</si>
  <si>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</si>
  <si>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</si>
  <si>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</si>
  <si>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</si>
  <si>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</si>
  <si>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</si>
  <si>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</si>
  <si>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</si>
  <si>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</si>
  <si>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</si>
  <si>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</si>
  <si>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</si>
  <si>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</si>
  <si>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</si>
  <si>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</si>
  <si>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</si>
  <si>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</si>
  <si>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</si>
  <si>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</si>
  <si>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</si>
  <si>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</si>
  <si>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</si>
  <si>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</si>
  <si>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</si>
  <si>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</si>
  <si>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</si>
  <si>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</si>
  <si>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</si>
  <si>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</si>
  <si>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</si>
  <si>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</si>
  <si>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</si>
  <si>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</si>
  <si>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</si>
  <si>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</si>
  <si>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</si>
  <si>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</si>
  <si>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</si>
  <si>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</si>
  <si>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</si>
  <si>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</si>
  <si>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</si>
  <si>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</si>
  <si>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</si>
  <si>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</si>
  <si>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</si>
  <si>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</si>
  <si>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</si>
  <si>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</si>
  <si>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</si>
  <si>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</si>
  <si>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</si>
  <si>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</si>
  <si>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</si>
  <si>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</si>
  <si>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</si>
  <si>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</si>
  <si>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</si>
  <si>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</si>
  <si>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</si>
  <si>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</si>
  <si>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</si>
  <si>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</si>
  <si>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</si>
  <si>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</si>
  <si>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</si>
  <si>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</si>
  <si>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</si>
  <si>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</si>
  <si>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</si>
  <si>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</si>
  <si>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</si>
  <si>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</si>
  <si>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</si>
  <si>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</si>
  <si>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</si>
  <si>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</si>
  <si>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</si>
  <si>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</si>
  <si>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</si>
  <si>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</si>
  <si>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</si>
  <si>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</si>
  <si>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</si>
  <si>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</si>
  <si>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</si>
  <si>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</si>
  <si>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</si>
  <si>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</si>
  <si>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</si>
  <si>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</si>
  <si>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</si>
  <si>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</si>
  <si>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</si>
  <si>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</si>
  <si>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</si>
  <si>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</si>
  <si>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</si>
  <si>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</si>
  <si>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</si>
  <si>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</si>
  <si>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</si>
  <si>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</si>
  <si>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</si>
  <si>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</si>
  <si>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</si>
  <si>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</si>
  <si>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</si>
  <si>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</si>
  <si>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</si>
  <si>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</si>
  <si>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</si>
  <si>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</si>
  <si>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</si>
  <si>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</si>
  <si>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</si>
  <si>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</si>
  <si>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</si>
  <si>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</si>
  <si>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</si>
  <si>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</si>
  <si>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</si>
  <si>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</si>
  <si>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</si>
  <si>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</si>
  <si>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</si>
  <si>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</si>
  <si>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</si>
  <si>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</si>
  <si>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</si>
  <si>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</si>
  <si>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</si>
  <si>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</si>
  <si>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</si>
  <si>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</si>
  <si>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</si>
  <si>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</si>
  <si>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</si>
  <si>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</si>
  <si>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</si>
  <si>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</si>
  <si>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</si>
  <si>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</si>
  <si>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</si>
  <si>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</si>
  <si>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</si>
  <si>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</si>
  <si>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</si>
  <si>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</si>
  <si>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</si>
  <si>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</si>
  <si>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</si>
  <si>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</si>
  <si>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</si>
  <si>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</si>
  <si>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</si>
  <si>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</si>
  <si>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</si>
  <si>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</si>
  <si>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</si>
  <si>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</si>
  <si>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</si>
  <si>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</si>
  <si>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</si>
  <si>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</si>
  <si>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</si>
  <si>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</si>
  <si>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</si>
  <si>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</si>
  <si>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</si>
  <si>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</si>
  <si>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</si>
  <si>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</si>
  <si>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</si>
  <si>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</si>
  <si>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</si>
  <si>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</si>
  <si>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</si>
  <si>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</si>
  <si>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</si>
  <si>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</si>
  <si>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</si>
  <si>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</si>
  <si>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</si>
  <si>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</si>
  <si>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</si>
  <si>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</si>
  <si>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</si>
  <si>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</si>
  <si>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</si>
  <si>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</si>
  <si>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</si>
  <si>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</si>
  <si>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</si>
  <si>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</si>
  <si>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</si>
  <si>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</si>
  <si>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</si>
  <si>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</si>
  <si>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</si>
  <si>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</si>
  <si>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</si>
  <si>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</si>
  <si>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</si>
  <si>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</si>
  <si>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</si>
  <si>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</si>
  <si>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</si>
  <si>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</si>
  <si>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</si>
  <si>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</si>
  <si>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</si>
  <si>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</si>
  <si>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</si>
  <si>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</si>
  <si>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</si>
  <si>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</si>
  <si>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</si>
  <si>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</si>
  <si>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</si>
  <si>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</si>
  <si>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</si>
  <si>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</si>
  <si>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</si>
  <si>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</si>
  <si>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</si>
  <si>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</si>
  <si>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</si>
  <si>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</si>
  <si>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</si>
  <si>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</si>
  <si>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</si>
  <si>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</si>
  <si>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</si>
  <si>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</si>
  <si>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</si>
  <si>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</si>
  <si>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</si>
  <si>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</si>
  <si>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</si>
  <si>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</si>
  <si>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</si>
  <si>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</si>
  <si>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</si>
  <si>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</si>
  <si>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</si>
  <si>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</si>
  <si>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</si>
  <si>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</si>
  <si>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</si>
  <si>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</si>
  <si>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</si>
  <si>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</si>
  <si>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</si>
  <si>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</si>
  <si>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</si>
  <si>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</si>
  <si>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</si>
  <si>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</si>
  <si>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</si>
  <si>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</si>
  <si>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</si>
  <si>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</si>
  <si>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</si>
  <si>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</si>
  <si>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</si>
  <si>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</si>
  <si>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</si>
  <si>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</si>
  <si>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</si>
  <si>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</si>
  <si>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</si>
  <si>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</si>
  <si>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</si>
  <si>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</si>
  <si>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</si>
  <si>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</si>
  <si>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</si>
  <si>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</si>
  <si>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</si>
  <si>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</si>
  <si>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</si>
  <si>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</si>
  <si>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</si>
  <si>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</si>
  <si>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</si>
  <si>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</si>
  <si>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</si>
  <si>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</si>
  <si>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</si>
  <si>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</si>
  <si>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</si>
  <si>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</si>
  <si>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</si>
  <si>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</si>
  <si>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</si>
  <si>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</si>
  <si>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</si>
  <si>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</si>
  <si>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</si>
  <si>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</si>
  <si>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</si>
  <si>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</si>
  <si>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</si>
  <si>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</si>
  <si>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</si>
  <si>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</si>
  <si>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</si>
  <si>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</si>
  <si>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</si>
  <si>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</si>
  <si>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</si>
  <si>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</si>
  <si>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</si>
  <si>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</si>
  <si>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</si>
  <si>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</si>
  <si>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</si>
  <si>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</si>
  <si>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</si>
  <si>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</si>
  <si>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</si>
  <si>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</si>
  <si>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</si>
  <si>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</si>
  <si>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</si>
  <si>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</si>
  <si>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</si>
  <si>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</si>
  <si>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</si>
  <si>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</si>
  <si>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</si>
  <si>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</si>
  <si>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</si>
  <si>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</si>
  <si>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</si>
  <si>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</si>
  <si>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</si>
  <si>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</si>
  <si>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</si>
  <si>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</si>
  <si>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</si>
  <si>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</si>
  <si>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</si>
  <si>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</si>
  <si>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</si>
  <si>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</si>
  <si>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</si>
  <si>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</si>
  <si>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</si>
  <si>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</si>
  <si>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</si>
  <si>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</si>
  <si>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</si>
  <si>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</si>
  <si>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</si>
  <si>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</si>
  <si>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</si>
  <si>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</si>
  <si>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</si>
  <si>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</si>
  <si>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</si>
  <si>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</si>
  <si>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</si>
  <si>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</si>
  <si>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</si>
  <si>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</si>
  <si>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</si>
  <si>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</si>
  <si>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</si>
  <si>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</si>
  <si>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</si>
  <si>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</si>
  <si>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</si>
  <si>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</si>
  <si>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</si>
  <si>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</si>
  <si>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</si>
  <si>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</si>
  <si>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</si>
  <si>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</si>
  <si>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</si>
  <si>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</si>
  <si>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</si>
  <si>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</si>
  <si>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</si>
  <si>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</si>
  <si>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</si>
  <si>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</si>
  <si>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</si>
  <si>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</si>
  <si>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</si>
  <si>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</si>
  <si>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</si>
  <si>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</si>
  <si>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</si>
  <si>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</si>
  <si>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</si>
  <si>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</si>
  <si>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</si>
  <si>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</si>
  <si>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</si>
  <si>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</si>
  <si>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</si>
  <si>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</si>
  <si>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</si>
  <si>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</si>
  <si>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</si>
  <si>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</si>
  <si>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</si>
  <si>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</si>
  <si>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</si>
  <si>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</si>
  <si>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</si>
  <si>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</si>
  <si>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</si>
  <si>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</si>
  <si>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</si>
  <si>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</si>
  <si>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</si>
  <si>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</si>
  <si>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</si>
  <si>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</si>
  <si>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</si>
  <si>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</si>
  <si>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</si>
  <si>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</si>
  <si>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</si>
  <si>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</si>
  <si>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</si>
  <si>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</si>
  <si>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</si>
  <si>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</si>
  <si>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</si>
  <si>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</si>
  <si>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</si>
  <si>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</si>
  <si>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</si>
  <si>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</si>
  <si>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</si>
  <si>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</si>
  <si>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</si>
  <si>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</si>
  <si>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</si>
  <si>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</si>
  <si>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</si>
  <si>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</si>
  <si>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</si>
  <si>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</si>
  <si>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</si>
  <si>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</si>
  <si>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</si>
  <si>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</si>
  <si>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</si>
  <si>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</si>
  <si>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</si>
  <si>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</si>
  <si>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</si>
  <si>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</si>
  <si>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</si>
  <si>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</si>
  <si>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</si>
  <si>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</si>
  <si>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</si>
  <si>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</si>
  <si>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</si>
  <si>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</si>
  <si>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</si>
  <si>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</si>
  <si>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</si>
  <si>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</si>
  <si>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</si>
  <si>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</si>
  <si>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</si>
  <si>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</si>
  <si>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</si>
  <si>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</si>
  <si>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</si>
  <si>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</si>
  <si>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</si>
  <si>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</si>
  <si>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</si>
  <si>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</si>
  <si>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</si>
  <si>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</si>
  <si>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</si>
  <si>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</si>
  <si>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</si>
  <si>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</si>
  <si>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</si>
  <si>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</si>
  <si>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</si>
  <si>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</si>
  <si>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</si>
  <si>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</si>
  <si>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</si>
  <si>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</si>
  <si>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</si>
  <si>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</si>
  <si>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</si>
  <si>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</si>
  <si>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</si>
  <si>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</si>
  <si>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</si>
  <si>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</si>
  <si>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</si>
  <si>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</si>
  <si>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</si>
  <si>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</si>
  <si>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</si>
  <si>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</si>
  <si>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</si>
  <si>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</si>
  <si>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</si>
  <si>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</si>
  <si>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</si>
  <si>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</si>
  <si>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</si>
  <si>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</si>
  <si>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</si>
  <si>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</si>
  <si>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</si>
  <si>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</si>
  <si>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</si>
  <si>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</si>
  <si>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</si>
  <si>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</si>
  <si>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</si>
  <si>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</si>
  <si>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</si>
  <si>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</si>
  <si>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</si>
  <si>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</si>
  <si>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</si>
  <si>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</si>
  <si>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</si>
  <si>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</si>
  <si>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</si>
  <si>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</si>
  <si>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</si>
  <si>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</si>
  <si>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</si>
  <si>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</si>
  <si>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</si>
  <si>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</si>
  <si>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</si>
  <si>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</si>
  <si>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</si>
  <si>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</si>
  <si>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</si>
  <si>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</si>
  <si>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</si>
  <si>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</si>
  <si>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</si>
  <si>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</si>
  <si>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</si>
  <si>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</si>
  <si>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</si>
  <si>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</si>
  <si>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</si>
  <si>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</si>
  <si>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</si>
  <si>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</si>
  <si>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</si>
  <si>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</si>
  <si>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</si>
  <si>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</si>
  <si>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</si>
  <si>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</si>
  <si>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</si>
  <si>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</si>
  <si>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</si>
  <si>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</si>
  <si>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</si>
  <si>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</si>
  <si>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</si>
  <si>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</si>
  <si>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</si>
  <si>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</si>
  <si>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</si>
  <si>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</si>
  <si>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</si>
  <si>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</si>
  <si>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</si>
  <si>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</si>
  <si>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</si>
  <si>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</si>
  <si>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</si>
  <si>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</si>
  <si>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</si>
  <si>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</si>
  <si>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</si>
  <si>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</si>
  <si>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</si>
  <si>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</si>
  <si>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</si>
  <si>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</si>
  <si>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</si>
  <si>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</si>
  <si>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</si>
  <si>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</si>
  <si>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</si>
  <si>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</si>
  <si>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</si>
  <si>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</si>
  <si>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</si>
  <si>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</si>
  <si>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</si>
  <si>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</si>
  <si>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</si>
  <si>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</si>
  <si>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</si>
  <si>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</si>
  <si>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</si>
  <si>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</si>
  <si>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</si>
  <si>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</si>
  <si>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</si>
  <si>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</si>
  <si>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</si>
  <si>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</si>
  <si>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</si>
  <si>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</si>
  <si>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</si>
  <si>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</si>
  <si>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</si>
  <si>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</si>
  <si>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</si>
  <si>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</si>
  <si>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</si>
  <si>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</si>
  <si>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</si>
  <si>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</si>
  <si>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</si>
  <si>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</si>
  <si>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</si>
  <si>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</si>
  <si>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</si>
  <si>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</si>
  <si>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</si>
  <si>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</si>
  <si>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</si>
  <si>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</si>
  <si>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</si>
  <si>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</si>
  <si>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</si>
  <si>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</si>
  <si>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</si>
  <si>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</si>
  <si>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</si>
  <si>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</si>
  <si>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</si>
  <si>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</si>
  <si>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</si>
  <si>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</si>
  <si>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</si>
  <si>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</si>
  <si>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</si>
  <si>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</si>
  <si>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</si>
  <si>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</si>
  <si>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</si>
  <si>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</si>
  <si>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</si>
  <si>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</si>
  <si>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</si>
  <si>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</si>
  <si>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</si>
  <si>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</si>
  <si>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</si>
  <si>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</si>
  <si>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</si>
  <si>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</si>
  <si>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</si>
  <si>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</si>
  <si>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</si>
  <si>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</si>
  <si>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</si>
  <si>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</si>
  <si>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</si>
  <si>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</si>
  <si>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</si>
  <si>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</si>
  <si>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</si>
  <si>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</si>
  <si>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</si>
  <si>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</si>
  <si>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</si>
  <si>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</si>
  <si>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</si>
  <si>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</si>
  <si>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</si>
  <si>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</si>
  <si>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</si>
  <si>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</si>
  <si>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</si>
  <si>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</si>
  <si>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</si>
  <si>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</si>
  <si>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</si>
  <si>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</si>
  <si>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</si>
  <si>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</si>
  <si>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</si>
  <si>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</si>
  <si>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</si>
  <si>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</si>
  <si>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</si>
  <si>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</si>
  <si>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</si>
  <si>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</si>
  <si>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</si>
  <si>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</si>
  <si>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</si>
  <si>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</si>
  <si>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</si>
  <si>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</si>
  <si>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</si>
  <si>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</si>
  <si>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</si>
  <si>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</si>
  <si>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</si>
  <si>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</si>
  <si>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</si>
  <si>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</si>
  <si>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</si>
  <si>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</si>
  <si>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</si>
  <si>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</si>
  <si>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</si>
  <si>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</si>
  <si>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</si>
  <si>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</si>
  <si>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</si>
  <si>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</si>
  <si>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</si>
  <si>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</si>
  <si>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</si>
  <si>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</si>
  <si>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</si>
  <si>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</si>
  <si>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</si>
  <si>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</si>
  <si>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</si>
  <si>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</si>
  <si>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</si>
  <si>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</si>
  <si>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</si>
  <si>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</si>
  <si>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</si>
  <si>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</si>
  <si>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</si>
  <si>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</si>
  <si>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</si>
  <si>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</si>
  <si>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</si>
  <si>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</si>
  <si>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</si>
  <si>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</si>
  <si>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</si>
  <si>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</si>
  <si>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</si>
  <si>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</si>
  <si>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</si>
  <si>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</si>
  <si>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</si>
  <si>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</si>
  <si>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</si>
  <si>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</si>
  <si>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</si>
  <si>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</si>
  <si>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</si>
  <si>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</si>
  <si>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</si>
  <si>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</si>
  <si>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</si>
  <si>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</si>
  <si>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</si>
  <si>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</si>
  <si>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</si>
  <si>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</si>
  <si>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</si>
  <si>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</si>
  <si>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</si>
  <si>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</si>
  <si>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</si>
  <si>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</si>
  <si>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</si>
  <si>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</si>
  <si>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</si>
  <si>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</si>
  <si>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</si>
  <si>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</si>
  <si>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</si>
  <si>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</si>
  <si>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</si>
  <si>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</si>
  <si>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</si>
  <si>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</si>
  <si>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</si>
  <si>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</si>
  <si>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</si>
  <si>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</si>
  <si>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</si>
  <si>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</si>
  <si>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</si>
  <si>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</si>
  <si>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</si>
  <si>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</si>
  <si>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</si>
  <si>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</si>
  <si>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</si>
  <si>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</si>
  <si>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</si>
  <si>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</si>
  <si>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</si>
  <si>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</si>
  <si>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</si>
  <si>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</si>
  <si>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</si>
  <si>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</si>
  <si>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</si>
  <si>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</si>
  <si>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</si>
  <si>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</si>
  <si>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</si>
  <si>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</si>
  <si>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</si>
  <si>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</si>
  <si>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</si>
  <si>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</si>
  <si>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</si>
  <si>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</si>
  <si>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</si>
  <si>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</si>
  <si>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</si>
  <si>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</si>
  <si>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</si>
  <si>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</si>
  <si>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</si>
  <si>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</si>
  <si>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</si>
  <si>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</si>
  <si>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</si>
  <si>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</si>
  <si>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</si>
  <si>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</si>
  <si>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</si>
  <si>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</si>
  <si>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</si>
  <si>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</si>
  <si>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</si>
  <si>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</si>
  <si>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</si>
  <si>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</si>
  <si>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</si>
  <si>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</si>
  <si>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</si>
  <si>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</si>
  <si>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</si>
  <si>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</si>
  <si>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</si>
  <si>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</si>
  <si>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</si>
  <si>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</si>
  <si>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</si>
  <si>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</si>
  <si>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</si>
  <si>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</si>
  <si>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</si>
  <si>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</si>
  <si>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</si>
  <si>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</si>
  <si>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</si>
  <si>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</si>
  <si>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</si>
  <si>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</si>
  <si>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</si>
  <si>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</si>
  <si>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</si>
  <si>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</si>
  <si>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</si>
  <si>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</si>
  <si>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</si>
  <si>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</si>
  <si>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</si>
  <si>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</si>
  <si>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</si>
  <si>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</si>
  <si>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</si>
  <si>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</si>
  <si>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</si>
  <si>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</si>
  <si>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</si>
  <si>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</si>
  <si>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</si>
  <si>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</si>
  <si>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</si>
  <si>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</si>
  <si>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</si>
  <si>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</si>
  <si>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</si>
  <si>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</si>
  <si>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</si>
  <si>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</si>
  <si>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</si>
  <si>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</si>
  <si>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</si>
  <si>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</si>
  <si>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</si>
  <si>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</si>
  <si>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</si>
  <si>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</si>
  <si>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</si>
  <si>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</si>
  <si>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</si>
  <si>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</si>
  <si>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</si>
  <si>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</si>
  <si>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</si>
  <si>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</si>
  <si>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</si>
  <si>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</si>
  <si>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</si>
  <si>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</si>
  <si>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</si>
  <si>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</si>
  <si>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</si>
  <si>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</si>
  <si>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</si>
  <si>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</si>
  <si>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</si>
  <si>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</si>
  <si>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</si>
  <si>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</si>
  <si>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</si>
  <si>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</si>
  <si>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</si>
  <si>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</si>
  <si>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</si>
  <si>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</si>
  <si>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</si>
  <si>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</si>
  <si>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</si>
  <si>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</si>
  <si>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</si>
  <si>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</si>
  <si>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</si>
  <si>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</si>
  <si>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</si>
  <si>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</si>
  <si>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</si>
  <si>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</si>
  <si>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</si>
  <si>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</si>
  <si>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</si>
  <si>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</si>
  <si>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</si>
  <si>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</si>
  <si>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</si>
  <si>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</si>
  <si>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</si>
  <si>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</si>
  <si>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</si>
  <si>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</si>
  <si>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</si>
  <si>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</si>
  <si>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</si>
  <si>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</si>
  <si>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</si>
  <si>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</si>
  <si>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</si>
  <si>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</si>
  <si>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</si>
  <si>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</si>
  <si>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</si>
  <si>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</si>
  <si>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</si>
  <si>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</si>
  <si>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</si>
  <si>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</si>
  <si>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</si>
  <si>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</si>
  <si>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</si>
  <si>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</si>
  <si>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</si>
  <si>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</si>
  <si>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</si>
  <si>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</si>
  <si>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</si>
  <si>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</si>
  <si>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</si>
  <si>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</si>
  <si>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</si>
  <si>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</si>
  <si>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</si>
  <si>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</si>
  <si>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</si>
  <si>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</si>
  <si>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</si>
  <si>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</si>
  <si>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</si>
  <si>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</si>
  <si>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</si>
  <si>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</si>
  <si>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</si>
  <si>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</si>
  <si>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</si>
  <si>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</si>
  <si>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</si>
  <si>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</si>
  <si>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</si>
  <si>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</si>
  <si>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</si>
  <si>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</si>
  <si>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</si>
  <si>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</si>
  <si>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</si>
  <si>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</si>
  <si>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</si>
  <si>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</si>
  <si>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</si>
  <si>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</si>
  <si>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</si>
  <si>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</si>
  <si>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</si>
  <si>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</si>
  <si>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</si>
  <si>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</si>
  <si>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</si>
  <si>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</si>
  <si>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</si>
  <si>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</si>
  <si>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</si>
  <si>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</si>
  <si>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</si>
  <si>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</si>
  <si>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</si>
  <si>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</si>
  <si>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</si>
  <si>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</si>
  <si>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</si>
  <si>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</si>
  <si>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</si>
  <si>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</si>
  <si>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</si>
  <si>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</si>
  <si>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</si>
  <si>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</si>
  <si>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</si>
  <si>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</si>
  <si>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</si>
  <si>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</si>
  <si>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</si>
  <si>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</si>
  <si>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</si>
  <si>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</si>
  <si>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</si>
  <si>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</si>
  <si>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</si>
  <si>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</si>
  <si>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</si>
  <si>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</si>
  <si>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</si>
  <si>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</si>
  <si>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</si>
  <si>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</si>
  <si>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</si>
  <si>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</si>
  <si>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</si>
  <si>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</si>
  <si>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</si>
  <si>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</si>
  <si>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</si>
  <si>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</si>
  <si>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</si>
  <si>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</si>
  <si>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</si>
  <si>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</si>
  <si>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</si>
  <si>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</si>
  <si>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</si>
  <si>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</si>
  <si>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</si>
  <si>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</si>
  <si>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</si>
  <si>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</si>
  <si>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</si>
  <si>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</si>
  <si>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</si>
  <si>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</si>
  <si>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</si>
  <si>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</si>
  <si>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</si>
  <si>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</si>
  <si>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</si>
  <si>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</si>
  <si>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</si>
  <si>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</si>
  <si>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</si>
  <si>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</si>
  <si>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</si>
  <si>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</si>
  <si>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</si>
  <si>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</si>
  <si>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</si>
  <si>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</si>
  <si>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</si>
  <si>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</si>
  <si>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</si>
  <si>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</si>
  <si>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</si>
  <si>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</si>
  <si>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</si>
  <si>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</si>
  <si>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</si>
  <si>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</si>
  <si>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</si>
  <si>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</si>
  <si>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</si>
  <si>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</si>
  <si>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</si>
  <si>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</si>
  <si>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</si>
  <si>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</si>
  <si>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</si>
  <si>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</si>
  <si>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</si>
  <si>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</si>
  <si>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</si>
  <si>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</si>
  <si>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</si>
  <si>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</si>
  <si>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</si>
  <si>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</si>
  <si>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</si>
  <si>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</si>
  <si>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</si>
  <si>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</si>
  <si>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</si>
  <si>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</si>
  <si>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</si>
  <si>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</si>
  <si>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</si>
  <si>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</si>
  <si>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</si>
  <si>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</si>
  <si>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</si>
  <si>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</si>
  <si>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</si>
  <si>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</si>
  <si>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</si>
  <si>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</si>
  <si>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</si>
  <si>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</si>
  <si>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</si>
  <si>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</si>
  <si>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</si>
  <si>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</si>
  <si>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</si>
  <si>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</si>
  <si>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</si>
  <si>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</si>
  <si>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</si>
  <si>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</si>
  <si>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</si>
  <si>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</si>
  <si>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</si>
  <si>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</si>
  <si>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</si>
  <si>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</si>
  <si>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</si>
  <si>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</si>
  <si>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</si>
  <si>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</si>
  <si>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</si>
  <si>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</si>
  <si>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</si>
  <si>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</si>
  <si>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</si>
  <si>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</si>
  <si>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</si>
  <si>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</si>
  <si>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</si>
  <si>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</si>
  <si>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</si>
  <si>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</si>
  <si>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</si>
  <si>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</si>
  <si>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</si>
  <si>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</si>
  <si>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</si>
  <si>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</si>
  <si>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</si>
  <si>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</si>
  <si>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</si>
  <si>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</si>
  <si>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</si>
  <si>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</si>
  <si>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</si>
  <si>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</si>
  <si>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</si>
  <si>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</si>
  <si>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</si>
  <si>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</si>
  <si>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</si>
  <si>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</si>
  <si>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</si>
  <si>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</si>
  <si>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</si>
  <si>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</si>
  <si>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</si>
  <si>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</si>
  <si>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</si>
  <si>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</si>
  <si>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</si>
  <si>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</si>
  <si>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</si>
  <si>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</si>
  <si>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</si>
  <si>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</si>
  <si>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</si>
  <si>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</si>
  <si>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</si>
  <si>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</si>
  <si>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</si>
  <si>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</si>
  <si>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</si>
  <si>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</si>
  <si>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</si>
  <si>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</si>
  <si>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</si>
  <si>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</si>
  <si>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</si>
  <si>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</si>
  <si>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</si>
  <si>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</si>
  <si>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</si>
  <si>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</si>
  <si>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</si>
  <si>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</si>
  <si>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</si>
  <si>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</si>
  <si>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</si>
  <si>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</si>
  <si>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</si>
  <si>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</si>
  <si>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</si>
  <si>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</si>
  <si>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</si>
  <si>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</si>
  <si>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</si>
  <si>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</si>
  <si>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</si>
  <si>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</si>
  <si>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</si>
  <si>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</si>
  <si>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</si>
  <si>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</si>
  <si>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</si>
  <si>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</si>
  <si>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</si>
  <si>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</si>
  <si>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</si>
  <si>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</si>
  <si>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</si>
  <si>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</si>
  <si>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</si>
  <si>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</si>
  <si>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</si>
  <si>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</si>
  <si>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</si>
  <si>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</si>
  <si>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</si>
  <si>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</si>
  <si>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</si>
  <si>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</si>
  <si>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</si>
  <si>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</si>
  <si>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</si>
  <si>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</si>
  <si>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</si>
  <si>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</si>
  <si>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</si>
  <si>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</si>
  <si>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</si>
  <si>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</si>
  <si>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</si>
  <si>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</si>
  <si>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</si>
  <si>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</si>
  <si>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</si>
  <si>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</si>
  <si>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</si>
  <si>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</si>
  <si>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</si>
  <si>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</si>
  <si>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</si>
  <si>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</si>
  <si>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</si>
  <si>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</si>
  <si>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</si>
  <si>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</si>
  <si>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</si>
  <si>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</si>
  <si>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</si>
  <si>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</si>
  <si>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</si>
  <si>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</si>
  <si>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</si>
  <si>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</si>
  <si>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</si>
  <si>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</si>
  <si>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</si>
  <si>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</si>
  <si>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</si>
  <si>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</si>
  <si>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</si>
  <si>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</si>
  <si>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</si>
  <si>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</si>
  <si>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</si>
  <si>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</si>
  <si>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</si>
  <si>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</si>
  <si>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</si>
  <si>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</si>
  <si>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</si>
  <si>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</si>
  <si>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</si>
  <si>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</si>
  <si>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</si>
  <si>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</si>
  <si>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</si>
  <si>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</si>
  <si>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</si>
  <si>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</si>
  <si>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</si>
  <si>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</si>
  <si>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</si>
  <si>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</si>
  <si>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</si>
  <si>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</si>
  <si>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</si>
  <si>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</si>
  <si>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</si>
  <si>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</si>
  <si>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</si>
  <si>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</si>
  <si>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</si>
  <si>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</si>
  <si>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</si>
  <si>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</si>
  <si>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</si>
  <si>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</si>
  <si>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</si>
  <si>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</si>
  <si>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</si>
  <si>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</si>
  <si>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</si>
  <si>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</si>
  <si>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</si>
  <si>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</si>
  <si>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</si>
  <si>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</si>
  <si>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</si>
  <si>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</si>
  <si>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</si>
  <si>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</si>
  <si>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</si>
  <si>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</si>
  <si>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</si>
  <si>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</si>
  <si>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</si>
  <si>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</si>
  <si>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</si>
  <si>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</si>
  <si>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</si>
  <si>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</si>
  <si>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</si>
  <si>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</si>
  <si>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</si>
  <si>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</si>
  <si>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</si>
  <si>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</si>
  <si>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</si>
  <si>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</si>
  <si>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</si>
  <si>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</si>
  <si>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</si>
  <si>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</si>
  <si>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</si>
  <si>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</si>
  <si>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</si>
  <si>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</si>
  <si>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</si>
  <si>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</si>
  <si>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</si>
  <si>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</si>
  <si>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</si>
  <si>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</si>
  <si>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</si>
  <si>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</si>
  <si>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</si>
  <si>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</si>
  <si>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</si>
  <si>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</si>
  <si>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</si>
  <si>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</si>
  <si>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</si>
  <si>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</si>
  <si>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</si>
  <si>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</si>
  <si>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</si>
  <si>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</si>
  <si>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</si>
  <si>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</si>
  <si>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</si>
  <si>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</si>
  <si>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</si>
  <si>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</si>
  <si>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</si>
  <si>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</si>
  <si>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</si>
  <si>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</si>
  <si>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</si>
  <si>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</si>
  <si>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</si>
  <si>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</si>
  <si>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</si>
  <si>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</si>
  <si>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</si>
  <si>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</si>
  <si>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</si>
  <si>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</si>
  <si>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</si>
  <si>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</si>
  <si>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</si>
  <si>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</si>
  <si>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</si>
  <si>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</si>
  <si>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</si>
  <si>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</si>
  <si>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</si>
  <si>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</si>
  <si>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</si>
  <si>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</si>
  <si>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</si>
  <si>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</si>
  <si>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</si>
  <si>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</si>
  <si>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</si>
  <si>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</si>
  <si>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</si>
  <si>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</si>
  <si>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</si>
  <si>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</si>
  <si>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</si>
  <si>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</si>
  <si>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</si>
  <si>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</si>
  <si>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</si>
  <si>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</si>
  <si>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</si>
  <si>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</si>
  <si>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</si>
  <si>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</si>
  <si>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</si>
  <si>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</si>
  <si>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</si>
  <si>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</si>
  <si>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</si>
  <si>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</si>
  <si>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</si>
  <si>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</si>
  <si>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</si>
  <si>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</si>
  <si>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</si>
  <si>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</si>
  <si>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</si>
  <si>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</si>
  <si>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</si>
  <si>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</si>
  <si>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</si>
  <si>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</si>
  <si>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</si>
  <si>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</si>
  <si>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</si>
  <si>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</si>
  <si>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</si>
  <si>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</si>
  <si>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</si>
  <si>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</si>
  <si>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</si>
  <si>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</si>
  <si>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</si>
  <si>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</si>
  <si>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</si>
  <si>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</si>
  <si>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</si>
  <si>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</si>
  <si>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</si>
  <si>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</si>
  <si>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</si>
  <si>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</si>
  <si>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</si>
  <si>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</si>
  <si>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</si>
  <si>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</si>
  <si>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</si>
  <si>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</si>
  <si>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</si>
  <si>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</si>
  <si>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</si>
  <si>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</si>
  <si>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</si>
  <si>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</si>
  <si>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</si>
  <si>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</si>
  <si>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</si>
  <si>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</si>
  <si>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</si>
  <si>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</si>
  <si>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</si>
  <si>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</si>
  <si>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</si>
  <si>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</si>
  <si>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</si>
  <si>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</si>
  <si>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</si>
  <si>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</si>
  <si>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</si>
  <si>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</si>
  <si>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</si>
  <si>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</si>
  <si>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</si>
  <si>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</si>
  <si>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</si>
  <si>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</si>
  <si>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</si>
  <si>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</si>
  <si>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</si>
  <si>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</si>
  <si>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</si>
  <si>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</si>
  <si>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</si>
  <si>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</si>
  <si>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</si>
  <si>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</si>
  <si>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</si>
  <si>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</si>
  <si>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</si>
  <si>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</si>
  <si>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</si>
  <si>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</si>
  <si>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</si>
  <si>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</si>
  <si>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</si>
  <si>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</si>
  <si>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</si>
  <si>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</si>
  <si>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</si>
  <si>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</si>
  <si>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</si>
  <si>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</si>
  <si>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</si>
  <si>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</si>
  <si>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</si>
  <si>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</si>
  <si>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</si>
  <si>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</si>
  <si>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</si>
  <si>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</si>
  <si>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</si>
  <si>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</si>
  <si>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</si>
  <si>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</si>
  <si>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</si>
  <si>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</si>
  <si>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</si>
  <si>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</si>
  <si>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</si>
  <si>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</si>
  <si>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</si>
  <si>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</si>
  <si>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</si>
  <si>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</si>
  <si>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</si>
  <si>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</si>
  <si>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</si>
  <si>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</si>
  <si>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</si>
  <si>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</si>
  <si>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</si>
  <si>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</si>
  <si>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</si>
  <si>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</si>
  <si>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</si>
  <si>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</si>
  <si>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</si>
  <si>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</si>
  <si>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</si>
  <si>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</si>
  <si>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</si>
  <si>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</si>
  <si>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</si>
  <si>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</si>
  <si>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</si>
  <si>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</si>
  <si>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</si>
  <si>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</si>
  <si>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</si>
  <si>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</si>
  <si>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</si>
  <si>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</si>
  <si>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</si>
  <si>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</si>
  <si>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</si>
  <si>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</si>
  <si>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</si>
  <si>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</si>
  <si>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</si>
  <si>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</si>
  <si>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</si>
  <si>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</si>
  <si>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</si>
  <si>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</si>
  <si>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</si>
  <si>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</si>
  <si>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</si>
  <si>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</si>
  <si>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</si>
  <si>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</si>
  <si>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</si>
  <si>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</si>
  <si>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</si>
  <si>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</si>
  <si>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</si>
  <si>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</si>
  <si>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</si>
  <si>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</si>
  <si>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</si>
  <si>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</si>
  <si>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</si>
  <si>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</si>
  <si>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</si>
  <si>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</si>
  <si>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</si>
  <si>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</si>
  <si>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</si>
  <si>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</si>
  <si>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</si>
  <si>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</si>
  <si>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</si>
  <si>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</si>
  <si>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</si>
  <si>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</si>
  <si>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</si>
  <si>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</si>
  <si>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</si>
  <si>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</si>
  <si>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</si>
  <si>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</si>
  <si>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</si>
  <si>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</si>
  <si>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</si>
  <si>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</si>
  <si>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</si>
  <si>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</si>
  <si>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</si>
  <si>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</si>
  <si>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</si>
  <si>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</si>
  <si>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</si>
  <si>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</si>
  <si>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</si>
  <si>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</si>
  <si>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</si>
  <si>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</si>
  <si>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</si>
  <si>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</si>
  <si>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</si>
  <si>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</si>
  <si>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</si>
  <si>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</si>
  <si>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</si>
  <si>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</si>
  <si>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</si>
  <si>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</si>
  <si>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</si>
  <si>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</si>
  <si>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</si>
  <si>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</si>
  <si>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</si>
  <si>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</si>
  <si>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</si>
  <si>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</si>
  <si>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</si>
  <si>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</si>
  <si>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</si>
  <si>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</si>
  <si>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</si>
  <si>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</si>
  <si>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</si>
  <si>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</si>
  <si>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</si>
  <si>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</si>
  <si>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</si>
  <si>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</si>
  <si>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</si>
  <si>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</si>
  <si>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</si>
  <si>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</si>
  <si>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</si>
  <si>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</si>
  <si>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</si>
  <si>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</si>
  <si>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</si>
  <si>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</si>
  <si>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</si>
  <si>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</si>
  <si>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</si>
  <si>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</si>
  <si>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</si>
  <si>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</si>
  <si>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</si>
  <si>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</si>
  <si>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</si>
  <si>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</si>
  <si>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</si>
  <si>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</si>
  <si>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</si>
  <si>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</si>
  <si>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</si>
  <si>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</si>
  <si>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</si>
  <si>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</si>
  <si>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</si>
  <si>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</si>
  <si>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</si>
  <si>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</si>
  <si>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</si>
  <si>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</si>
  <si>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</si>
  <si>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</si>
  <si>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</si>
  <si>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</si>
  <si>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</si>
  <si>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</si>
  <si>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</si>
  <si>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</si>
  <si>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</si>
  <si>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</si>
  <si>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</si>
  <si>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</si>
  <si>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</si>
  <si>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</si>
  <si>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</si>
  <si>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</si>
  <si>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</si>
  <si>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</si>
  <si>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</si>
  <si>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</si>
  <si>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</si>
  <si>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</si>
  <si>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</si>
  <si>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</si>
  <si>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</si>
  <si>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</si>
  <si>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</si>
  <si>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</si>
  <si>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</si>
  <si>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</si>
  <si>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</si>
  <si>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</si>
  <si>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</si>
  <si>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</si>
  <si>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</si>
  <si>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</si>
  <si>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</si>
  <si>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</si>
  <si>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</si>
  <si>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</si>
  <si>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</si>
  <si>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</si>
  <si>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</si>
  <si>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</si>
  <si>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</si>
  <si>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</si>
  <si>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</si>
  <si>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</si>
  <si>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</si>
  <si>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</si>
  <si>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</si>
  <si>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</si>
  <si>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</si>
  <si>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</si>
  <si>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</si>
  <si>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</si>
  <si>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</si>
  <si>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</si>
  <si>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</si>
  <si>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</si>
  <si>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</si>
  <si>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</si>
  <si>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</si>
  <si>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</si>
  <si>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</si>
  <si>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</si>
  <si>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</si>
  <si>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</si>
  <si>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</si>
  <si>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</si>
  <si>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</si>
  <si>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</si>
  <si>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</si>
  <si>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</si>
  <si>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</si>
  <si>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</si>
  <si>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</si>
  <si>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</si>
  <si>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</si>
  <si>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</si>
  <si>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</si>
  <si>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</si>
  <si>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</si>
  <si>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</si>
  <si>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</si>
  <si>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</si>
  <si>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</si>
  <si>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</si>
  <si>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</si>
  <si>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</si>
  <si>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</si>
  <si>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</si>
  <si>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</si>
  <si>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</si>
  <si>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</si>
  <si>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</si>
  <si>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</si>
  <si>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</si>
  <si>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</si>
  <si>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</si>
  <si>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</si>
  <si>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</si>
  <si>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</si>
  <si>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</si>
  <si>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</si>
  <si>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</si>
  <si>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</si>
  <si>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</si>
  <si>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</si>
  <si>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</si>
  <si>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</si>
  <si>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</si>
  <si>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</si>
  <si>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</si>
  <si>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</si>
  <si>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</si>
  <si>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</si>
  <si>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</si>
  <si>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</si>
  <si>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</si>
  <si>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</si>
  <si>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</si>
  <si>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</si>
  <si>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</si>
  <si>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</si>
  <si>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</si>
  <si>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</si>
  <si>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</si>
  <si>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</si>
  <si>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</si>
  <si>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</si>
  <si>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</si>
  <si>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</si>
  <si>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</si>
  <si>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</si>
  <si>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</si>
  <si>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</si>
  <si>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</si>
  <si>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</si>
  <si>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</si>
  <si>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</si>
  <si>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</si>
  <si>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</si>
  <si>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</si>
  <si>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</si>
  <si>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</si>
  <si>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</si>
  <si>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</si>
  <si>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</si>
  <si>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</si>
  <si>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</si>
  <si>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</si>
  <si>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</si>
  <si>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</si>
  <si>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</si>
  <si>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</si>
  <si>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</si>
  <si>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</si>
  <si>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</si>
  <si>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</si>
  <si>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</si>
  <si>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</si>
  <si>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</si>
  <si>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</si>
  <si>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</si>
  <si>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</si>
  <si>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</si>
  <si>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</si>
  <si>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</si>
  <si>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</si>
  <si>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</si>
  <si>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</si>
  <si>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</si>
  <si>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</si>
  <si>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</si>
  <si>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</si>
  <si>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</si>
  <si>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</si>
  <si>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</si>
  <si>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</si>
  <si>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</si>
  <si>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</si>
  <si>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</si>
  <si>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</si>
  <si>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</si>
  <si>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</si>
  <si>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</si>
  <si>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</si>
  <si>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</si>
  <si>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</si>
  <si>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</si>
  <si>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</si>
  <si>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</si>
  <si>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</si>
  <si>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</si>
  <si>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</si>
  <si>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</si>
  <si>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</si>
  <si>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</si>
  <si>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</si>
  <si>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</si>
  <si>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</si>
  <si>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</si>
  <si>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</si>
  <si>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</si>
  <si>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</si>
  <si>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</si>
  <si>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</si>
  <si>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</si>
  <si>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</si>
  <si>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</si>
  <si>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</si>
  <si>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</si>
  <si>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</si>
  <si>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</si>
  <si>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</si>
  <si>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</si>
  <si>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</si>
  <si>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</si>
  <si>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</si>
  <si>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</si>
  <si>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</si>
  <si>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</si>
  <si>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</si>
  <si>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</si>
  <si>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</si>
  <si>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</si>
  <si>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</si>
  <si>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</si>
  <si>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</si>
  <si>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</si>
  <si>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</si>
  <si>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</si>
  <si>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</si>
  <si>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</si>
  <si>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</si>
  <si>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</si>
  <si>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</si>
  <si>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</si>
  <si>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</si>
  <si>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</si>
  <si>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</si>
  <si>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</si>
  <si>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</si>
  <si>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</si>
  <si>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</si>
  <si>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</si>
  <si>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</si>
  <si>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</si>
  <si>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</si>
  <si>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</si>
  <si>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</si>
  <si>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</si>
  <si>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</si>
  <si>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</si>
  <si>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</si>
  <si>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</si>
  <si>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</si>
  <si>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</si>
  <si>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</si>
  <si>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</si>
  <si>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</si>
  <si>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</si>
  <si>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</si>
  <si>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</si>
  <si>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</si>
  <si>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</si>
  <si>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</si>
  <si>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</si>
  <si>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</si>
  <si>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</si>
  <si>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</si>
  <si>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</si>
  <si>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</si>
  <si>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</si>
  <si>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</si>
  <si>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</si>
  <si>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</si>
  <si>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</si>
  <si>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</si>
  <si>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</si>
  <si>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</si>
  <si>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</si>
  <si>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</si>
  <si>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</si>
  <si>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</si>
  <si>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</si>
  <si>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</si>
  <si>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</si>
  <si>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</si>
  <si>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</si>
  <si>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</si>
  <si>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</si>
  <si>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</si>
  <si>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</si>
  <si>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</si>
  <si>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</si>
  <si>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</si>
  <si>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</si>
  <si>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</si>
  <si>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</si>
  <si>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</si>
  <si>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</si>
  <si>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</si>
  <si>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</si>
  <si>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</si>
  <si>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</si>
  <si>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</si>
  <si>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</si>
  <si>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</si>
  <si>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</si>
  <si>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</si>
  <si>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</si>
  <si>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</si>
  <si>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</si>
  <si>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</si>
  <si>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</si>
  <si>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</si>
  <si>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</si>
  <si>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</si>
  <si>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</si>
  <si>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</si>
  <si>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</si>
  <si>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</si>
  <si>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</si>
  <si>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</si>
  <si>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</si>
  <si>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</si>
  <si>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</si>
  <si>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</si>
  <si>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</si>
  <si>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</si>
  <si>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</si>
  <si>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</si>
  <si>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</si>
  <si>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</si>
  <si>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</si>
  <si>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</si>
  <si>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</si>
  <si>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</si>
  <si>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</si>
  <si>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</si>
  <si>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</si>
  <si>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</si>
  <si>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</si>
  <si>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</si>
  <si>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</si>
  <si>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</si>
  <si>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</si>
  <si>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</si>
  <si>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</si>
  <si>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</si>
  <si>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</si>
  <si>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</si>
  <si>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</si>
  <si>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</si>
  <si>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</si>
  <si>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</si>
  <si>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</si>
  <si>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</si>
  <si>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</si>
  <si>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</si>
  <si>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</si>
  <si>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</si>
  <si>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</si>
  <si>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</si>
  <si>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</si>
  <si>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</si>
  <si>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</si>
  <si>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</si>
  <si>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</si>
  <si>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</si>
  <si>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</si>
  <si>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</si>
  <si>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</si>
  <si>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</si>
  <si>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</si>
  <si>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</si>
  <si>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</si>
  <si>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</si>
  <si>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</si>
  <si>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</si>
  <si>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</si>
  <si>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</si>
  <si>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</si>
  <si>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</si>
  <si>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</si>
  <si>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</si>
  <si>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</si>
  <si>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</si>
  <si>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</si>
  <si>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</si>
  <si>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</si>
  <si>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</si>
  <si>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</si>
  <si>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</si>
  <si>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</si>
  <si>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</si>
  <si>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</si>
  <si>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</si>
  <si>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</si>
  <si>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</si>
  <si>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</si>
  <si>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</si>
  <si>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</si>
  <si>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</si>
  <si>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</si>
  <si>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</si>
  <si>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</si>
  <si>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</si>
  <si>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</si>
  <si>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</si>
  <si>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</si>
  <si>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</si>
  <si>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</si>
  <si>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</si>
  <si>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</si>
  <si>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</si>
  <si>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</si>
  <si>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</si>
  <si>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</si>
  <si>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</si>
  <si>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</si>
  <si>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</si>
  <si>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</si>
  <si>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</si>
  <si>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</si>
  <si>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</si>
  <si>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</si>
  <si>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</si>
  <si>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</si>
  <si>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</si>
  <si>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</si>
  <si>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</si>
  <si>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</si>
  <si>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</si>
  <si>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</si>
  <si>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</si>
  <si>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</si>
  <si>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</si>
  <si>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</si>
  <si>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</si>
  <si>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</si>
  <si>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</si>
  <si>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</si>
  <si>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</si>
  <si>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</si>
  <si>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</si>
  <si>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</si>
  <si>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</si>
  <si>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</si>
  <si>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</si>
  <si>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</si>
  <si>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</si>
  <si>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</si>
  <si>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</si>
  <si>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</si>
  <si>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</si>
  <si>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</si>
  <si>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</si>
  <si>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</si>
  <si>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</si>
  <si>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</si>
  <si>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</si>
  <si>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</si>
  <si>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</si>
  <si>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</si>
  <si>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</si>
  <si>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</si>
  <si>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</si>
  <si>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</si>
  <si>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</si>
  <si>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</si>
  <si>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</si>
  <si>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</si>
  <si>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</si>
  <si>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</si>
  <si>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</si>
  <si>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</si>
  <si>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</si>
  <si>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</si>
  <si>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</si>
  <si>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</si>
  <si>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</si>
  <si>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</si>
  <si>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</si>
  <si>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</si>
  <si>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</si>
  <si>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</si>
  <si>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</si>
  <si>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</si>
  <si>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</si>
  <si>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</si>
  <si>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</si>
  <si>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</si>
  <si>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</si>
  <si>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</si>
  <si>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</si>
  <si>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</si>
  <si>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</si>
  <si>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</si>
  <si>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</si>
  <si>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</si>
  <si>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</si>
  <si>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</si>
  <si>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</si>
  <si>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</si>
  <si>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</si>
  <si>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</si>
  <si>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</si>
  <si>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</si>
  <si>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</si>
  <si>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</si>
  <si>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</si>
  <si>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</si>
  <si>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</si>
  <si>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</si>
  <si>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</si>
  <si>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</si>
  <si>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</si>
  <si>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</si>
  <si>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</si>
  <si>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</si>
  <si>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</si>
  <si>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</si>
  <si>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</si>
  <si>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</si>
  <si>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</si>
  <si>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</si>
  <si>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</si>
  <si>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</si>
  <si>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</si>
  <si>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</si>
  <si>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</si>
  <si>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</si>
  <si>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</si>
  <si>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</si>
  <si>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</si>
  <si>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</si>
  <si>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</si>
  <si>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</si>
  <si>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</si>
  <si>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</si>
  <si>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</si>
  <si>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</si>
  <si>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</si>
  <si>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</si>
  <si>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</si>
  <si>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</si>
  <si>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</si>
  <si>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</si>
  <si>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</si>
  <si>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</si>
  <si>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</si>
  <si>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</si>
  <si>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</si>
  <si>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</si>
  <si>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</si>
  <si>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</si>
  <si>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</si>
  <si>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</si>
  <si>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</si>
  <si>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</si>
  <si>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</si>
  <si>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</si>
  <si>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</si>
  <si>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</si>
  <si>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</si>
  <si>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</si>
  <si>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</si>
  <si>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</si>
  <si>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</si>
  <si>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</si>
  <si>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</si>
  <si>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</si>
  <si>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</si>
  <si>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</si>
  <si>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</si>
  <si>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</si>
  <si>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</si>
  <si>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</si>
  <si>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</si>
  <si>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</si>
  <si>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</si>
  <si>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</si>
  <si>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</si>
  <si>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</si>
  <si>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</si>
  <si>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</si>
  <si>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</si>
  <si>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</si>
  <si>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</si>
  <si>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</si>
  <si>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</si>
  <si>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</si>
  <si>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</si>
  <si>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</si>
  <si>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</si>
  <si>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</si>
  <si>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</si>
  <si>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</si>
  <si>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</si>
  <si>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</si>
  <si>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</si>
  <si>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</si>
  <si>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</si>
  <si>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</si>
  <si>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</si>
  <si>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</si>
  <si>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</si>
  <si>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</si>
  <si>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</si>
  <si>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</si>
  <si>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</si>
  <si>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</si>
  <si>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</si>
  <si>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</si>
  <si>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</si>
  <si>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</si>
  <si>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</si>
  <si>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</si>
  <si>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</si>
  <si>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</si>
  <si>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</si>
  <si>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</si>
  <si>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</si>
  <si>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</si>
  <si>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</si>
  <si>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</si>
  <si>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</si>
  <si>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</si>
  <si>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</si>
  <si>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</si>
  <si>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</si>
  <si>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</si>
  <si>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</si>
  <si>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</si>
  <si>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</si>
  <si>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</si>
  <si>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</si>
  <si>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</si>
  <si>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</si>
  <si>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</si>
  <si>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</si>
  <si>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</si>
  <si>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</si>
  <si>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</si>
  <si>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</si>
  <si>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</si>
  <si>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</si>
  <si>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</si>
  <si>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</si>
  <si>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</si>
  <si>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</si>
  <si>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</si>
  <si>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</si>
  <si>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</si>
  <si>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</si>
  <si>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</si>
  <si>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</si>
  <si>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</si>
  <si>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</si>
  <si>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</si>
  <si>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</si>
  <si>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</si>
  <si>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</si>
  <si>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</si>
  <si>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</si>
  <si>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</si>
  <si>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</si>
  <si>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</si>
  <si>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</si>
  <si>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</si>
  <si>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</si>
  <si>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</si>
  <si>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</si>
  <si>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</si>
  <si>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</si>
  <si>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</si>
  <si>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</si>
  <si>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</si>
  <si>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</si>
  <si>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</si>
  <si>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</si>
  <si>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</si>
  <si>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</si>
  <si>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</si>
  <si>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</si>
  <si>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</si>
  <si>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</si>
  <si>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</si>
  <si>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</si>
  <si>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</si>
  <si>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</si>
  <si>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</si>
  <si>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</si>
  <si>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</si>
  <si>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</si>
  <si>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</si>
  <si>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</si>
  <si>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</si>
  <si>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</si>
  <si>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</si>
  <si>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</si>
  <si>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</si>
  <si>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</si>
  <si>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</si>
  <si>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</si>
  <si>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</si>
  <si>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</si>
  <si>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</si>
  <si>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</si>
  <si>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</si>
  <si>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</si>
  <si>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</si>
  <si>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</si>
  <si>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</si>
  <si>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</si>
  <si>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</si>
  <si>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</si>
  <si>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</si>
  <si>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</si>
  <si>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</si>
  <si>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</si>
  <si>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</si>
  <si>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</si>
  <si>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</si>
  <si>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</si>
  <si>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</si>
  <si>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</si>
  <si>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</si>
  <si>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</si>
  <si>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</si>
  <si>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</si>
  <si>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</si>
  <si>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</si>
  <si>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</si>
  <si>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</si>
  <si>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</si>
  <si>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</si>
  <si>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</si>
  <si>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</si>
  <si>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</si>
  <si>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</si>
  <si>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</si>
  <si>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</si>
  <si>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</si>
  <si>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</si>
  <si>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</si>
  <si>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</si>
  <si>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</si>
  <si>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</si>
  <si>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</si>
  <si>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</si>
  <si>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</si>
  <si>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</si>
  <si>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</si>
  <si>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</si>
  <si>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</si>
  <si>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</si>
  <si>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</si>
  <si>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</si>
  <si>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</si>
  <si>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</si>
  <si>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</si>
  <si>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</si>
  <si>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</si>
  <si>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</si>
  <si>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</si>
  <si>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</si>
  <si>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</si>
  <si>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</si>
  <si>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</si>
  <si>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</si>
  <si>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</si>
  <si>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</si>
  <si>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</si>
  <si>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</si>
  <si>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</si>
  <si>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</si>
  <si>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</si>
  <si>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</si>
  <si>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</si>
  <si>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</si>
  <si>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</si>
  <si>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</si>
  <si>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</si>
  <si>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</si>
  <si>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</si>
  <si>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</si>
  <si>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</si>
  <si>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</si>
  <si>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</si>
  <si>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</si>
  <si>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</si>
  <si>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</si>
  <si>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</si>
  <si>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</si>
  <si>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</si>
  <si>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</si>
  <si>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</si>
  <si>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</si>
  <si>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</si>
  <si>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</si>
  <si>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</si>
  <si>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</si>
  <si>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</si>
  <si>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</si>
  <si>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</si>
  <si>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</si>
  <si>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</si>
  <si>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</si>
  <si>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</si>
  <si>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</si>
  <si>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</si>
  <si>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</si>
  <si>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</si>
  <si>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</si>
  <si>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</si>
  <si>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</si>
  <si>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</si>
  <si>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</si>
  <si>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</si>
  <si>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</si>
  <si>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</si>
  <si>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</si>
  <si>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</si>
  <si>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</si>
  <si>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</si>
  <si>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</si>
  <si>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</si>
  <si>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</si>
  <si>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</si>
  <si>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</si>
  <si>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</si>
  <si>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</si>
  <si>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</si>
  <si>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</si>
  <si>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</si>
  <si>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</si>
  <si>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</si>
  <si>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</si>
  <si>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</si>
  <si>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</si>
  <si>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</si>
  <si>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</si>
  <si>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</si>
  <si>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</si>
  <si>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</si>
  <si>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</si>
  <si>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</si>
  <si>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</si>
  <si>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</si>
  <si>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</si>
  <si>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</si>
  <si>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</si>
  <si>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</si>
  <si>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</si>
  <si>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</si>
  <si>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</si>
  <si>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</si>
  <si>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</si>
  <si>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</si>
  <si>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</si>
  <si>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</si>
  <si>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</si>
  <si>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</si>
  <si>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</si>
  <si>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</si>
  <si>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</si>
  <si>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</si>
  <si>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</si>
  <si>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</si>
  <si>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</si>
  <si>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</si>
  <si>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</si>
  <si>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</si>
  <si>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</si>
  <si>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</si>
  <si>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</si>
  <si>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</si>
  <si>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</si>
  <si>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</si>
  <si>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</si>
  <si>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</si>
  <si>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</si>
  <si>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</si>
  <si>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</si>
  <si>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</si>
  <si>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</si>
  <si>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</si>
  <si>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</si>
  <si>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</si>
  <si>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</si>
  <si>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</si>
  <si>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</si>
  <si>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</si>
  <si>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</si>
  <si>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</si>
  <si>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</si>
  <si>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</si>
  <si>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</si>
  <si>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</si>
  <si>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</si>
  <si>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</si>
  <si>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</si>
  <si>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</si>
  <si>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</si>
  <si>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</si>
  <si>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</si>
  <si>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</si>
  <si>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</si>
  <si>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</si>
  <si>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</si>
  <si>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</si>
  <si>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</si>
  <si>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</si>
  <si>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</si>
  <si>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</si>
  <si>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</si>
  <si>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</si>
  <si>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</si>
  <si>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</si>
  <si>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</si>
  <si>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</si>
  <si>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</si>
  <si>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</si>
  <si>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</si>
  <si>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</si>
  <si>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</si>
  <si>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</si>
  <si>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</si>
  <si>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</si>
  <si>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</si>
  <si>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</si>
  <si>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</si>
  <si>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</si>
  <si>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</si>
  <si>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</si>
  <si>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</si>
  <si>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</si>
  <si>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</si>
  <si>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</si>
  <si>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</si>
  <si>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</si>
  <si>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</si>
  <si>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</si>
  <si>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</si>
  <si>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</si>
  <si>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</si>
  <si>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</si>
  <si>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</si>
  <si>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</si>
  <si>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</si>
  <si>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</si>
  <si>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</si>
  <si>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</si>
  <si>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</si>
  <si>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</si>
  <si>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</si>
  <si>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</si>
  <si>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</si>
  <si>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</si>
  <si>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</si>
  <si>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</si>
  <si>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</si>
  <si>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</si>
  <si>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</si>
  <si>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</si>
  <si>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</si>
  <si>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</si>
  <si>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</si>
  <si>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</si>
  <si>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</si>
  <si>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</si>
  <si>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</si>
  <si>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</si>
  <si>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</si>
  <si>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</si>
  <si>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</si>
  <si>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</si>
  <si>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</si>
  <si>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</si>
  <si>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</si>
  <si>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</si>
  <si>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</si>
  <si>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</si>
  <si>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</si>
  <si>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</si>
  <si>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</si>
  <si>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</si>
  <si>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</si>
  <si>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</si>
  <si>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</si>
  <si>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</si>
  <si>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</si>
  <si>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</si>
  <si>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</si>
  <si>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</si>
  <si>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</si>
  <si>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</si>
  <si>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</si>
  <si>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</si>
  <si>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</si>
  <si>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</si>
  <si>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</si>
  <si>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</si>
  <si>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</si>
  <si>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</si>
  <si>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</si>
  <si>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</si>
  <si>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</si>
  <si>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</si>
  <si>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</si>
  <si>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</si>
  <si>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</si>
  <si>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</si>
  <si>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</si>
  <si>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</si>
  <si>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</si>
  <si>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</si>
  <si>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</si>
  <si>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</si>
  <si>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</si>
  <si>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</si>
  <si>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</si>
  <si>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</si>
  <si>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</si>
  <si>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</si>
  <si>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</si>
  <si>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</si>
  <si>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</si>
  <si>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</si>
  <si>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</si>
  <si>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</si>
  <si>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</si>
  <si>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</si>
  <si>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</si>
  <si>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</si>
  <si>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</si>
  <si>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</si>
  <si>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</si>
  <si>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</si>
  <si>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</si>
  <si>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</si>
  <si>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</si>
  <si>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</si>
  <si>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</si>
  <si>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</si>
  <si>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</si>
  <si>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</si>
  <si>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</si>
  <si>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</si>
  <si>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</si>
  <si>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</si>
  <si>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</si>
  <si>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</si>
  <si>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</si>
  <si>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</si>
  <si>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</si>
  <si>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</si>
  <si>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</si>
  <si>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</si>
  <si>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</si>
  <si>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</si>
  <si>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</si>
  <si>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</si>
  <si>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</si>
  <si>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</si>
  <si>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</si>
  <si>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</si>
  <si>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</si>
  <si>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</si>
  <si>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</si>
  <si>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</si>
  <si>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</si>
  <si>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</si>
  <si>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</si>
  <si>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</si>
  <si>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</si>
  <si>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</si>
  <si>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</si>
  <si>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</si>
  <si>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</si>
  <si>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</si>
  <si>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</si>
  <si>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</si>
  <si>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</si>
  <si>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</si>
  <si>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</si>
  <si>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</si>
  <si>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</si>
  <si>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</si>
  <si>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</si>
  <si>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</si>
  <si>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</si>
  <si>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</si>
  <si>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</si>
  <si>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</si>
  <si>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</si>
  <si>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</si>
  <si>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</si>
  <si>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</si>
  <si>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</si>
  <si>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</si>
  <si>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</si>
  <si>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</si>
  <si>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</si>
  <si>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</si>
  <si>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</si>
  <si>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</si>
  <si>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</si>
  <si>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</si>
  <si>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</si>
  <si>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</si>
  <si>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</si>
  <si>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</si>
  <si>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</si>
  <si>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</si>
  <si>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</si>
  <si>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</si>
  <si>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</si>
  <si>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</si>
  <si>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</si>
  <si>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</si>
  <si>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</si>
  <si>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</si>
  <si>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</si>
  <si>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</si>
  <si>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</si>
  <si>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</si>
  <si>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</si>
  <si>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</si>
  <si>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</si>
  <si>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</si>
  <si>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</si>
  <si>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</si>
  <si>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</si>
  <si>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</si>
  <si>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</si>
  <si>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</si>
  <si>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</si>
  <si>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</si>
  <si>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</si>
  <si>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</si>
  <si>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</si>
  <si>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</si>
  <si>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</si>
  <si>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</si>
  <si>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</si>
  <si>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</si>
  <si>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</si>
  <si>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</si>
  <si>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</si>
  <si>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</si>
  <si>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</si>
  <si>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</si>
  <si>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</si>
  <si>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</si>
  <si>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</si>
  <si>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</si>
  <si>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</si>
  <si>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</si>
  <si>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</si>
  <si>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</si>
  <si>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</si>
  <si>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</si>
  <si>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</si>
  <si>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</si>
  <si>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</si>
  <si>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</si>
  <si>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</si>
  <si>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</si>
  <si>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</si>
  <si>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</si>
  <si>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</si>
  <si>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</si>
  <si>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</si>
  <si>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</si>
  <si>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</si>
  <si>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</si>
  <si>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</si>
  <si>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</si>
  <si>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</si>
  <si>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</si>
  <si>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</si>
  <si>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</si>
  <si>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</si>
  <si>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</si>
  <si>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</si>
  <si>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</si>
  <si>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</si>
  <si>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</si>
  <si>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</si>
  <si>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</si>
  <si>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</si>
  <si>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</si>
  <si>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</si>
  <si>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</si>
  <si>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</si>
  <si>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</si>
  <si>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</si>
  <si>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</si>
  <si>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</si>
  <si>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</si>
  <si>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</si>
  <si>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</si>
  <si>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</si>
  <si>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</si>
  <si>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</si>
  <si>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</si>
  <si>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</si>
  <si>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</si>
  <si>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</si>
  <si>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</si>
  <si>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</si>
  <si>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</si>
  <si>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</si>
  <si>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</si>
  <si>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</si>
  <si>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</si>
  <si>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</si>
  <si>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</si>
  <si>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</si>
  <si>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</si>
  <si>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</si>
  <si>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</si>
  <si>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</si>
  <si>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</si>
  <si>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</si>
  <si>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</si>
  <si>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</si>
  <si>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</si>
  <si>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</si>
  <si>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</si>
  <si>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</si>
  <si>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</si>
  <si>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</si>
  <si>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</si>
  <si>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</si>
  <si>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</si>
  <si>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</si>
  <si>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</si>
  <si>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</si>
  <si>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</si>
  <si>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</si>
  <si>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</si>
  <si>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</si>
  <si>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</si>
  <si>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</si>
  <si>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</si>
  <si>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</si>
  <si>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</si>
  <si>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</si>
  <si>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</si>
  <si>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</si>
  <si>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</si>
  <si>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</si>
  <si>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</si>
  <si>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</si>
  <si>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</si>
  <si>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</si>
  <si>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</si>
  <si>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</si>
  <si>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</si>
  <si>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</si>
  <si>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</si>
  <si>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</si>
  <si>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</si>
  <si>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</si>
  <si>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</si>
  <si>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</si>
  <si>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</si>
  <si>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</si>
  <si>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</si>
  <si>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</si>
  <si>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</si>
  <si>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</si>
  <si>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</si>
  <si>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</si>
  <si>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</si>
  <si>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</si>
  <si>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</si>
  <si>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</si>
  <si>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</si>
  <si>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</si>
  <si>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</si>
  <si>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</si>
  <si>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</si>
  <si>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</si>
  <si>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</si>
  <si>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</si>
  <si>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</si>
  <si>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</si>
  <si>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</si>
  <si>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</si>
  <si>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</si>
  <si>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</si>
  <si>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</si>
  <si>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</si>
  <si>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</si>
  <si>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</si>
  <si>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</si>
  <si>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</si>
  <si>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</si>
  <si>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</si>
  <si>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</si>
  <si>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</si>
  <si>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</si>
  <si>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</si>
  <si>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</si>
  <si>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</si>
  <si>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</si>
  <si>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</si>
  <si>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</si>
  <si>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</si>
  <si>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</si>
  <si>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</si>
  <si>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</si>
  <si>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</si>
  <si>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</si>
  <si>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</si>
  <si>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</si>
  <si>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</si>
  <si>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</si>
  <si>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</si>
  <si>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</si>
  <si>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</si>
  <si>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</si>
  <si>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</si>
  <si>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</si>
  <si>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</si>
  <si>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</si>
  <si>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</si>
  <si>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</si>
  <si>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</si>
  <si>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</si>
  <si>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</si>
  <si>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</si>
  <si>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</si>
  <si>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</si>
  <si>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</si>
  <si>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</si>
  <si>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</si>
  <si>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</si>
  <si>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</si>
  <si>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</si>
  <si>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</si>
  <si>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</si>
  <si>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</si>
  <si>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</si>
  <si>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</si>
  <si>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</si>
  <si>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</si>
  <si>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</si>
  <si>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</si>
  <si>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</si>
  <si>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</si>
  <si>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</si>
  <si>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</si>
  <si>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</si>
  <si>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</si>
  <si>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</si>
  <si>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</si>
  <si>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</si>
  <si>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</si>
  <si>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</si>
  <si>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</si>
  <si>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</si>
  <si>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</si>
  <si>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</si>
  <si>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</si>
  <si>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</si>
  <si>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</si>
  <si>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</si>
  <si>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</si>
  <si>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</si>
  <si>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</si>
  <si>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</si>
  <si>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</si>
  <si>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</si>
  <si>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</si>
  <si>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</si>
  <si>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</si>
  <si>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</si>
  <si>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</si>
  <si>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</si>
  <si>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</si>
  <si>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</si>
  <si>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</si>
  <si>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</si>
  <si>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</si>
  <si>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</si>
  <si>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</si>
  <si>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</si>
  <si>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</si>
  <si>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</si>
  <si>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</si>
  <si>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</si>
  <si>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</si>
  <si>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</si>
  <si>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</si>
  <si>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</si>
  <si>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</si>
  <si>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</si>
  <si>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</si>
  <si>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</si>
  <si>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</si>
  <si>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</si>
  <si>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</si>
  <si>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</si>
  <si>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</si>
  <si>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</si>
  <si>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</si>
  <si>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</si>
  <si>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</si>
  <si>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</si>
  <si>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</si>
  <si>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</si>
  <si>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</si>
  <si>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</si>
  <si>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</si>
  <si>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</si>
  <si>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</si>
  <si>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</si>
  <si>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</si>
  <si>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</si>
  <si>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</si>
  <si>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</si>
  <si>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</si>
  <si>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</si>
  <si>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</si>
  <si>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</si>
  <si>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</si>
  <si>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</si>
  <si>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</si>
  <si>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</si>
  <si>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</si>
  <si>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</si>
  <si>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</si>
  <si>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</si>
  <si>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</si>
  <si>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</si>
  <si>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</si>
  <si>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</si>
  <si>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</si>
  <si>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</si>
  <si>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</si>
  <si>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</si>
  <si>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</si>
  <si>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</si>
  <si>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</si>
  <si>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</si>
  <si>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</si>
  <si>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</si>
  <si>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</si>
  <si>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</si>
  <si>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</si>
  <si>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</si>
  <si>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</si>
  <si>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</si>
  <si>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</si>
  <si>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</si>
  <si>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</si>
  <si>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</si>
  <si>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</si>
  <si>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</si>
  <si>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</si>
  <si>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</si>
  <si>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</si>
  <si>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</si>
  <si>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</si>
  <si>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</si>
  <si>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</si>
  <si>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</si>
  <si>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</si>
  <si>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</si>
  <si>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</si>
  <si>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</si>
  <si>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</si>
  <si>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</si>
  <si>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</si>
  <si>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</si>
  <si>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</si>
  <si>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</si>
  <si>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</si>
  <si>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</si>
  <si>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</si>
  <si>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</si>
  <si>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</si>
  <si>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</si>
  <si>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</si>
  <si>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</si>
  <si>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</si>
  <si>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</si>
  <si>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</si>
  <si>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</si>
  <si>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</si>
  <si>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</si>
  <si>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</si>
  <si>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</si>
  <si>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</si>
  <si>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</si>
  <si>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</si>
  <si>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</si>
  <si>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</si>
  <si>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</si>
  <si>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</si>
  <si>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</si>
  <si>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</si>
  <si>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</si>
  <si>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</si>
  <si>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</si>
  <si>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</si>
  <si>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</si>
  <si>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</si>
  <si>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</si>
  <si>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</si>
  <si>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</si>
  <si>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</si>
  <si>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</si>
  <si>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</si>
  <si>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</si>
  <si>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</si>
  <si>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</si>
  <si>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</si>
  <si>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</si>
  <si>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</si>
  <si>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</si>
  <si>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</si>
  <si>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</si>
  <si>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</si>
  <si>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</si>
  <si>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</si>
  <si>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</si>
  <si>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</si>
  <si>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</si>
  <si>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</si>
  <si>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</si>
  <si>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</si>
  <si>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</si>
  <si>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</si>
  <si>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</si>
  <si>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</si>
  <si>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</si>
  <si>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</si>
  <si>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</si>
  <si>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</si>
  <si>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</si>
  <si>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</si>
  <si>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</si>
  <si>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</si>
  <si>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</si>
  <si>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</si>
  <si>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</si>
  <si>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</si>
  <si>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</si>
  <si>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</si>
  <si>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</si>
  <si>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</si>
  <si>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</si>
  <si>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</si>
  <si>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</si>
  <si>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</si>
  <si>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</si>
  <si>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</si>
  <si>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</si>
  <si>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</si>
  <si>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</si>
  <si>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</si>
  <si>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</si>
  <si>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</si>
  <si>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</si>
  <si>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</si>
  <si>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</si>
  <si>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</si>
  <si>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</si>
  <si>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</si>
  <si>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</si>
  <si>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</si>
  <si>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</si>
  <si>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</si>
  <si>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</si>
  <si>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</si>
  <si>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</si>
  <si>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</si>
  <si>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</si>
  <si>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</si>
  <si>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</si>
  <si>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</si>
  <si>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</si>
  <si>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</si>
  <si>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</si>
  <si>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</si>
  <si>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</si>
  <si>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</si>
  <si>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</si>
  <si>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</si>
  <si>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</si>
  <si>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</si>
  <si>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</si>
  <si>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</si>
  <si>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</si>
  <si>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</si>
  <si>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</si>
  <si>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</si>
  <si>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</si>
  <si>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</si>
  <si>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</si>
  <si>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</si>
  <si>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</si>
  <si>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</si>
  <si>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</si>
  <si>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</si>
  <si>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</si>
  <si>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</si>
  <si>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</si>
  <si>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</si>
  <si>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</si>
  <si>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</si>
  <si>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</si>
  <si>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</si>
  <si>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</si>
  <si>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</si>
  <si>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</si>
  <si>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</si>
  <si>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</si>
  <si>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</si>
  <si>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</si>
  <si>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</si>
  <si>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</si>
  <si>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</si>
  <si>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</si>
  <si>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</si>
  <si>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</si>
  <si>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</si>
  <si>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</si>
  <si>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</si>
  <si>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</si>
  <si>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</si>
  <si>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</si>
  <si>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</si>
  <si>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</si>
  <si>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</si>
  <si>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</si>
  <si>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</si>
  <si>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</si>
  <si>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</si>
  <si>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</si>
  <si>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</si>
  <si>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</si>
  <si>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</si>
  <si>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</si>
  <si>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</si>
  <si>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</si>
  <si>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</si>
  <si>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</si>
  <si>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</si>
  <si>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</si>
  <si>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</si>
  <si>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</si>
  <si>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</si>
  <si>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</si>
  <si>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</si>
  <si>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</si>
  <si>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</si>
  <si>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</si>
  <si>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</si>
  <si>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</si>
  <si>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</si>
  <si>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</si>
  <si>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</si>
  <si>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</si>
  <si>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</si>
  <si>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</si>
  <si>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</si>
  <si>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</si>
  <si>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</si>
  <si>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</si>
  <si>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</si>
  <si>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</si>
  <si>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</si>
  <si>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</si>
  <si>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</si>
  <si>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</si>
  <si>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</si>
  <si>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</si>
  <si>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</si>
  <si>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</si>
  <si>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</si>
  <si>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</si>
  <si>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</si>
  <si>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</si>
  <si>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</si>
  <si>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</si>
  <si>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</si>
  <si>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</si>
  <si>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</si>
  <si>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</si>
  <si>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</si>
  <si>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</si>
  <si>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</si>
  <si>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</si>
  <si>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</si>
  <si>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</si>
  <si>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</si>
  <si>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</si>
  <si>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</si>
  <si>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</si>
  <si>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</si>
  <si>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</si>
  <si>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</si>
  <si>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</si>
  <si>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</si>
  <si>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</si>
  <si>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</si>
  <si>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</si>
  <si>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</si>
  <si>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</si>
  <si>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</si>
  <si>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</si>
  <si>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</si>
  <si>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</si>
  <si>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</si>
  <si>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</si>
  <si>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</si>
  <si>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</si>
  <si>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</si>
  <si>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</si>
  <si>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</si>
  <si>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</si>
  <si>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</si>
  <si>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</si>
  <si>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</si>
  <si>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</si>
  <si>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</si>
  <si>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</si>
  <si>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</si>
  <si>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</si>
  <si>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</si>
  <si>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</si>
  <si>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</si>
  <si>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</si>
  <si>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</si>
  <si>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</si>
  <si>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</si>
  <si>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</si>
  <si>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</si>
  <si>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</si>
  <si>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</si>
  <si>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</si>
  <si>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</si>
  <si>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</si>
  <si>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</si>
  <si>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</si>
  <si>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</si>
  <si>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</si>
  <si>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</si>
  <si>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</si>
  <si>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</si>
  <si>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</si>
  <si>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</si>
  <si>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</si>
  <si>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</si>
  <si>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</si>
  <si>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</si>
  <si>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</si>
  <si>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</si>
  <si>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</si>
  <si>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</si>
  <si>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</si>
  <si>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</si>
  <si>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</si>
  <si>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</si>
  <si>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</si>
  <si>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</si>
  <si>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</si>
  <si>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</si>
  <si>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</si>
  <si>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</si>
  <si>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</si>
  <si>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</si>
  <si>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</si>
  <si>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</si>
  <si>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</si>
  <si>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</si>
  <si>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</si>
  <si>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</si>
  <si>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</si>
  <si>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</si>
  <si>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</si>
  <si>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</si>
  <si>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</si>
  <si>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</si>
  <si>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</si>
  <si>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</si>
  <si>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</si>
  <si>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</si>
  <si>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</si>
  <si>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</si>
  <si>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</si>
  <si>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</si>
  <si>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</si>
  <si>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</si>
  <si>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</si>
  <si>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</si>
  <si>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</si>
  <si>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</si>
  <si>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</si>
  <si>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</si>
  <si>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</si>
  <si>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</si>
  <si>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</si>
  <si>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</si>
  <si>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</si>
  <si>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</si>
  <si>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</si>
  <si>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</si>
  <si>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</si>
  <si>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</si>
  <si>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</si>
  <si>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</si>
  <si>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</si>
  <si>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</si>
  <si>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</si>
  <si>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</si>
  <si>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</si>
  <si>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</si>
  <si>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</si>
  <si>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</si>
  <si>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</si>
  <si>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</si>
  <si>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</si>
  <si>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</si>
  <si>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</si>
  <si>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</si>
  <si>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</si>
  <si>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</si>
  <si>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</si>
  <si>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</si>
  <si>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</si>
  <si>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</si>
  <si>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</si>
  <si>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</si>
  <si>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</si>
  <si>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</si>
  <si>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</si>
  <si>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</si>
  <si>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</si>
  <si>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</si>
  <si>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</si>
  <si>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</si>
  <si>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</si>
  <si>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</si>
  <si>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</si>
  <si>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</si>
  <si>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</si>
  <si>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</si>
  <si>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</si>
  <si>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</si>
  <si>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</si>
  <si>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</si>
  <si>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</si>
  <si>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</si>
  <si>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</si>
  <si>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</si>
  <si>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</si>
  <si>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</si>
  <si>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</si>
  <si>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</si>
  <si>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</si>
  <si>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</si>
  <si>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</si>
  <si>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</si>
  <si>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</si>
  <si>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</si>
  <si>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</si>
  <si>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</si>
  <si>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</si>
  <si>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</si>
  <si>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</si>
  <si>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</si>
  <si>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</si>
  <si>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</si>
  <si>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</si>
  <si>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</si>
  <si>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</si>
  <si>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</si>
  <si>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</si>
  <si>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</si>
  <si>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</si>
  <si>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</si>
  <si>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</si>
  <si>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</si>
  <si>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</si>
  <si>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</si>
  <si>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</si>
  <si>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</si>
  <si>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</si>
  <si>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</si>
  <si>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</si>
  <si>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</si>
  <si>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</si>
  <si>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</si>
  <si>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</si>
  <si>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</si>
  <si>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</si>
  <si>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</si>
  <si>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</si>
  <si>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</si>
  <si>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</si>
  <si>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</si>
  <si>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</si>
  <si>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</si>
  <si>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</si>
  <si>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</si>
  <si>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</si>
  <si>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</si>
  <si>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</si>
  <si>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</si>
  <si>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</si>
  <si>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</si>
  <si>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</si>
  <si>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</si>
  <si>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</si>
  <si>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</si>
  <si>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</si>
  <si>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</si>
  <si>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</si>
  <si>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</si>
  <si>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</si>
  <si>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</si>
  <si>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</si>
  <si>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</si>
  <si>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</si>
  <si>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</si>
  <si>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</si>
  <si>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</si>
  <si>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</si>
  <si>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</si>
  <si>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</si>
  <si>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</si>
  <si>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</si>
  <si>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</si>
  <si>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</si>
  <si>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</si>
  <si>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</si>
  <si>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</si>
  <si>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</si>
  <si>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</si>
  <si>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</si>
  <si>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</si>
  <si>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</si>
  <si>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</si>
  <si>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</si>
  <si>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</si>
  <si>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</si>
  <si>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</si>
  <si>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</si>
  <si>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</si>
  <si>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</si>
  <si>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</si>
  <si>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</si>
  <si>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</si>
  <si>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</si>
  <si>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</si>
  <si>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</si>
  <si>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</si>
  <si>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</si>
  <si>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</si>
  <si>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</si>
  <si>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</si>
  <si>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</si>
  <si>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</si>
  <si>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</si>
  <si>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</si>
  <si>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</si>
  <si>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</si>
  <si>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</si>
  <si>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</si>
  <si>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</si>
  <si>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</si>
  <si>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</si>
  <si>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</si>
  <si>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</si>
  <si>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</si>
  <si>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</si>
  <si>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</si>
  <si>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</si>
  <si>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</si>
  <si>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</si>
  <si>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</si>
  <si>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</si>
  <si>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</si>
  <si>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</si>
  <si>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</si>
  <si>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</si>
  <si>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</si>
  <si>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</si>
  <si>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</si>
  <si>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</si>
  <si>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</si>
  <si>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</si>
  <si>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</si>
  <si>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</si>
  <si>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</si>
  <si>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</si>
  <si>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</si>
  <si>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</si>
  <si>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</si>
  <si>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</si>
  <si>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</si>
  <si>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</si>
  <si>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</si>
  <si>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</si>
  <si>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</si>
  <si>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</si>
  <si>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</si>
  <si>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</si>
  <si>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</si>
  <si>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</si>
  <si>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</si>
  <si>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</si>
  <si>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</si>
  <si>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</si>
  <si>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</si>
  <si>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</si>
  <si>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</si>
  <si>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</si>
  <si>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</si>
  <si>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</si>
  <si>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</si>
  <si>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</si>
  <si>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</si>
  <si>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</si>
  <si>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</si>
  <si>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</si>
  <si>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</si>
  <si>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</si>
  <si>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</si>
  <si>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</si>
  <si>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</si>
  <si>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</si>
  <si>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</si>
  <si>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</si>
  <si>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</si>
  <si>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</si>
  <si>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</si>
  <si>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</si>
  <si>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</si>
  <si>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</si>
  <si>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</si>
  <si>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</si>
  <si>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</si>
  <si>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</si>
  <si>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</si>
  <si>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</si>
  <si>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</si>
  <si>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</si>
  <si>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</si>
  <si>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</si>
  <si>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</si>
  <si>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</si>
  <si>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</si>
  <si>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</si>
  <si>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</si>
  <si>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</si>
  <si>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</si>
  <si>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</si>
  <si>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</si>
  <si>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</si>
  <si>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</si>
  <si>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</si>
  <si>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</si>
  <si>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</si>
  <si>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</si>
  <si>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</si>
  <si>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</si>
  <si>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</si>
  <si>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</si>
  <si>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</si>
  <si>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</si>
  <si>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</si>
  <si>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</si>
  <si>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</si>
  <si>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</si>
  <si>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</si>
  <si>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</si>
  <si>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</si>
  <si>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</si>
  <si>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</si>
  <si>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</si>
  <si>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</si>
  <si>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</si>
  <si>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</si>
  <si>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</si>
  <si>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</si>
  <si>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</si>
  <si>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</si>
  <si>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</si>
  <si>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</si>
  <si>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</si>
  <si>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</si>
  <si>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</si>
  <si>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</si>
  <si>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</si>
  <si>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</si>
  <si>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</si>
  <si>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</si>
  <si>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</si>
  <si>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</si>
  <si>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</si>
  <si>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</si>
  <si>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</si>
  <si>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</si>
  <si>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</si>
  <si>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</si>
  <si>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</si>
  <si>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</si>
  <si>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</si>
  <si>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</si>
  <si>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</si>
  <si>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</si>
  <si>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</si>
  <si>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</si>
  <si>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</si>
  <si>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</si>
  <si>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</si>
  <si>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</si>
  <si>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</si>
  <si>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</si>
  <si>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</si>
  <si>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</si>
  <si>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</si>
  <si>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</si>
  <si>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</si>
  <si>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</si>
  <si>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</si>
  <si>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</si>
  <si>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</si>
  <si>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</si>
  <si>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</si>
  <si>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</si>
  <si>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</si>
  <si>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</si>
  <si>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</si>
  <si>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</si>
  <si>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</si>
  <si>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</si>
  <si>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</si>
  <si>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</si>
  <si>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</si>
  <si>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</si>
  <si>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</si>
  <si>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</si>
  <si>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</si>
  <si>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</si>
  <si>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</si>
  <si>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</si>
  <si>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</si>
  <si>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</si>
  <si>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</si>
  <si>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</si>
  <si>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</si>
  <si>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</si>
  <si>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</si>
  <si>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</si>
  <si>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</si>
  <si>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</si>
  <si>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</si>
  <si>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</si>
  <si>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</si>
  <si>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</si>
  <si>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</si>
  <si>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</si>
  <si>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</si>
  <si>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</si>
  <si>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</si>
  <si>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</si>
  <si>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</si>
  <si>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</si>
  <si>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</si>
  <si>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</si>
  <si>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</si>
  <si>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</si>
  <si>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</si>
  <si>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</si>
  <si>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</si>
  <si>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</si>
  <si>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</si>
  <si>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</si>
  <si>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</si>
  <si>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</si>
  <si>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</si>
  <si>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</si>
  <si>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</si>
  <si>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</si>
  <si>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</si>
  <si>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</si>
  <si>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</si>
  <si>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</si>
  <si>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</si>
  <si>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</si>
  <si>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</si>
  <si>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</si>
  <si>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</si>
  <si>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</si>
  <si>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</si>
  <si>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</si>
  <si>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</si>
  <si>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</si>
  <si>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</si>
  <si>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</si>
  <si>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</si>
  <si>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</si>
  <si>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</si>
  <si>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</si>
  <si>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</si>
  <si>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</si>
  <si>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</si>
  <si>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</si>
  <si>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</si>
  <si>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</si>
  <si>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</si>
  <si>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</si>
  <si>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</si>
  <si>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</si>
  <si>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</si>
  <si>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</si>
  <si>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</si>
  <si>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</si>
  <si>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</si>
  <si>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</si>
  <si>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</si>
  <si>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</si>
  <si>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</si>
  <si>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</si>
  <si>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</si>
  <si>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</si>
  <si>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</si>
  <si>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</si>
  <si>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</si>
  <si>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</si>
  <si>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</si>
  <si>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</si>
  <si>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</si>
  <si>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</si>
  <si>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</si>
  <si>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</si>
  <si>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</si>
  <si>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</si>
  <si>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</si>
  <si>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</si>
  <si>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</si>
  <si>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</si>
  <si>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</si>
  <si>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</si>
  <si>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</si>
  <si>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</si>
  <si>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</si>
  <si>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</si>
  <si>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</si>
  <si>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</si>
  <si>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</si>
  <si>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</si>
  <si>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</si>
  <si>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</si>
  <si>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</si>
  <si>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</si>
  <si>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</si>
  <si>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</si>
  <si>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</si>
  <si>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</si>
  <si>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</si>
  <si>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</si>
  <si>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</si>
  <si>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</si>
  <si>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</si>
  <si>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</si>
  <si>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</si>
  <si>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</si>
  <si>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</si>
  <si>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</si>
  <si>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</si>
  <si>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</si>
  <si>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</si>
  <si>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</si>
  <si>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</si>
  <si>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</si>
  <si>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</si>
  <si>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</si>
  <si>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</si>
  <si>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</si>
  <si>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</si>
  <si>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</si>
  <si>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</si>
  <si>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</si>
  <si>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</si>
  <si>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</si>
  <si>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</si>
  <si>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</si>
  <si>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</si>
  <si>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</si>
  <si>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</si>
  <si>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</si>
  <si>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</si>
  <si>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</si>
  <si>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</si>
  <si>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</si>
  <si>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</si>
  <si>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</si>
  <si>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</si>
  <si>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</si>
  <si>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</si>
  <si>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</si>
  <si>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</si>
  <si>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</si>
  <si>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</si>
  <si>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</si>
  <si>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</si>
  <si>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</si>
  <si>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</si>
  <si>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</si>
  <si>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</si>
  <si>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</si>
  <si>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</si>
  <si>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</si>
  <si>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</si>
  <si>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</si>
  <si>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</si>
  <si>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</si>
  <si>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</si>
  <si>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</si>
  <si>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</si>
  <si>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</si>
  <si>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</si>
  <si>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</si>
  <si>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</si>
  <si>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</si>
  <si>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</si>
  <si>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</si>
  <si>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</si>
  <si>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</si>
  <si>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</si>
  <si>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</si>
  <si>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</si>
  <si>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</si>
  <si>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</si>
  <si>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</si>
  <si>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</si>
  <si>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</si>
  <si>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</si>
  <si>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</si>
  <si>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</si>
  <si>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</si>
  <si>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</si>
  <si>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</si>
  <si>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</si>
  <si>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</si>
  <si>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</si>
  <si>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</si>
  <si>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</si>
  <si>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</si>
  <si>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</si>
  <si>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</si>
  <si>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</si>
  <si>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</si>
  <si>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</si>
  <si>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</si>
  <si>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</si>
  <si>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</si>
  <si>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</si>
  <si>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</si>
  <si>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</si>
  <si>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</si>
  <si>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</si>
  <si>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</si>
  <si>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</si>
  <si>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</si>
  <si>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</si>
  <si>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</si>
  <si>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</si>
  <si>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</si>
  <si>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</si>
  <si>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</si>
  <si>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</si>
  <si>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</si>
  <si>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</si>
  <si>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</si>
  <si>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</si>
  <si>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</si>
  <si>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</si>
  <si>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</si>
  <si>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</si>
  <si>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</si>
  <si>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</si>
  <si>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</si>
  <si>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</si>
  <si>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</si>
  <si>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</si>
  <si>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</si>
  <si>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</si>
  <si>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</si>
  <si>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</si>
  <si>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</si>
  <si>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</si>
  <si>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</si>
  <si>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</si>
  <si>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</si>
  <si>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</si>
  <si>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</si>
  <si>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</si>
  <si>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</si>
  <si>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</si>
  <si>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</si>
  <si>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</si>
  <si>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</si>
  <si>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</si>
  <si>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</si>
  <si>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</si>
  <si>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</si>
  <si>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</si>
  <si>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</si>
  <si>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</si>
  <si>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</si>
  <si>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</si>
  <si>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</si>
  <si>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</si>
  <si>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</si>
  <si>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</si>
  <si>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</si>
  <si>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</si>
  <si>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</si>
  <si>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</si>
  <si>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</si>
  <si>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</si>
  <si>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</si>
  <si>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</si>
  <si>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</si>
  <si>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</si>
  <si>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</si>
  <si>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</si>
  <si>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</si>
  <si>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</si>
  <si>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</si>
  <si>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</si>
  <si>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</si>
  <si>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</si>
  <si>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</si>
  <si>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</si>
  <si>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</si>
  <si>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</si>
  <si>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</si>
  <si>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</si>
  <si>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</si>
  <si>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</si>
  <si>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</si>
  <si>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</si>
  <si>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</si>
  <si>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</si>
  <si>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</si>
  <si>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</si>
  <si>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</si>
  <si>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</si>
  <si>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</si>
  <si>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</si>
  <si>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</si>
  <si>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</si>
  <si>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</si>
  <si>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</si>
  <si>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</si>
  <si>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</si>
  <si>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</si>
  <si>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</si>
  <si>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</si>
  <si>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</si>
  <si>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</si>
  <si>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</si>
  <si>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</si>
  <si>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</si>
  <si>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</si>
  <si>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</si>
  <si>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</si>
  <si>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</si>
  <si>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</si>
  <si>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</si>
  <si>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</si>
  <si>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</si>
  <si>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</si>
  <si>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</si>
  <si>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</si>
  <si>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</si>
  <si>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</si>
  <si>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</si>
  <si>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</si>
  <si>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</si>
  <si>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</si>
  <si>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</si>
  <si>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</si>
  <si>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</si>
  <si>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</si>
  <si>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</si>
  <si>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</si>
  <si>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</si>
  <si>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</si>
  <si>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</si>
  <si>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</si>
  <si>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</si>
  <si>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</si>
  <si>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</si>
  <si>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</si>
  <si>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</si>
  <si>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</si>
  <si>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</si>
  <si>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</si>
  <si>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</si>
  <si>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</si>
  <si>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</si>
  <si>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</si>
  <si>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</si>
  <si>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</si>
  <si>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</si>
  <si>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</si>
  <si>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</si>
  <si>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</si>
  <si>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</si>
  <si>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</si>
  <si>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</si>
  <si>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</si>
  <si>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</si>
  <si>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</si>
  <si>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</si>
  <si>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</si>
  <si>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</si>
  <si>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</si>
  <si>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</si>
  <si>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</si>
  <si>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</si>
  <si>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</si>
  <si>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</si>
  <si>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</si>
  <si>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</si>
  <si>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</si>
  <si>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</si>
  <si>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</si>
  <si>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</si>
  <si>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</si>
  <si>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</si>
  <si>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</si>
  <si>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</si>
  <si>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</si>
  <si>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</si>
  <si>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</si>
  <si>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</si>
  <si>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</si>
  <si>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</si>
  <si>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</si>
  <si>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</si>
  <si>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</si>
  <si>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</si>
  <si>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</si>
  <si>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</si>
  <si>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</si>
  <si>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</si>
  <si>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</si>
  <si>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</si>
  <si>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</si>
  <si>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</si>
  <si>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</si>
  <si>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</si>
  <si>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</si>
  <si>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</si>
  <si>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</si>
  <si>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</si>
  <si>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</si>
  <si>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</si>
  <si>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</si>
  <si>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</si>
  <si>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</si>
  <si>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</si>
  <si>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</si>
  <si>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</si>
  <si>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</si>
  <si>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</si>
  <si>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</si>
  <si>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</si>
  <si>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</si>
  <si>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</si>
  <si>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</si>
  <si>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</si>
  <si>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</si>
  <si>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</si>
  <si>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</si>
  <si>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</si>
  <si>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</si>
  <si>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</si>
  <si>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</si>
  <si>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</si>
  <si>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</si>
  <si>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</si>
  <si>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</si>
  <si>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</si>
  <si>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</si>
  <si>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</si>
  <si>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</si>
  <si>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</si>
  <si>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</si>
  <si>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</si>
  <si>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</si>
  <si>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</si>
  <si>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</si>
  <si>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</si>
  <si>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</si>
  <si>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</si>
  <si>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</si>
  <si>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</si>
  <si>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</si>
  <si>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</si>
  <si>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</si>
  <si>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</si>
  <si>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</si>
  <si>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</si>
  <si>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</si>
  <si>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</si>
  <si>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</si>
  <si>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</si>
  <si>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</si>
  <si>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</si>
  <si>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</si>
  <si>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</si>
  <si>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</si>
  <si>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</si>
  <si>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</si>
  <si>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</si>
  <si>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</si>
  <si>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</si>
  <si>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</si>
  <si>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</si>
  <si>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</si>
  <si>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</si>
  <si>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</si>
  <si>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</si>
  <si>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</si>
  <si>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</si>
  <si>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</si>
  <si>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</si>
  <si>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</si>
  <si>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</si>
  <si>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</si>
  <si>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</si>
  <si>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</si>
  <si>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</si>
  <si>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</si>
  <si>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</si>
  <si>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</si>
  <si>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</si>
  <si>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</si>
  <si>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</si>
  <si>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</si>
  <si>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</si>
  <si>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</si>
  <si>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</si>
  <si>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</si>
  <si>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</si>
  <si>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</si>
  <si>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</si>
  <si>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</si>
  <si>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</si>
  <si>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</si>
  <si>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</si>
  <si>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</si>
  <si>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</si>
  <si>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</si>
  <si>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</si>
  <si>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</si>
  <si>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</si>
  <si>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</si>
  <si>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</si>
  <si>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</si>
  <si>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</si>
  <si>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</si>
  <si>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</si>
  <si>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</si>
  <si>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</si>
  <si>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</si>
  <si>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</si>
  <si>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</si>
  <si>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</si>
  <si>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</si>
  <si>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</si>
  <si>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</si>
  <si>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</si>
  <si>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</si>
  <si>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</si>
  <si>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</si>
  <si>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</si>
  <si>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</si>
  <si>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</si>
  <si>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</si>
  <si>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</si>
  <si>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</si>
  <si>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</si>
  <si>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</si>
  <si>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</si>
  <si>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</si>
  <si>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</si>
  <si>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</si>
  <si>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</si>
  <si>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</si>
  <si>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</si>
  <si>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</si>
  <si>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</si>
  <si>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</si>
  <si>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</si>
  <si>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</si>
  <si>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</si>
  <si>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</si>
  <si>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</si>
  <si>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</si>
  <si>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</si>
  <si>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</si>
  <si>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</si>
  <si>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</si>
  <si>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</si>
  <si>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</si>
  <si>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</si>
  <si>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</si>
  <si>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</si>
  <si>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</si>
  <si>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</si>
  <si>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</si>
  <si>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</si>
  <si>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</si>
  <si>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</si>
  <si>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</si>
  <si>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</si>
  <si>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</si>
  <si>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</si>
  <si>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</si>
  <si>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</si>
  <si>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</si>
  <si>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</si>
  <si>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</si>
  <si>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</si>
  <si>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</si>
  <si>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</si>
  <si>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</si>
  <si>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</si>
  <si>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</si>
  <si>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</si>
  <si>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</si>
  <si>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</si>
  <si>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</si>
  <si>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</si>
  <si>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</si>
  <si>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</si>
  <si>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</si>
  <si>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</si>
  <si>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</si>
  <si>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</si>
  <si>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</si>
  <si>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</si>
  <si>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</si>
  <si>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</si>
  <si>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</si>
  <si>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</si>
  <si>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</si>
  <si>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</si>
  <si>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</si>
  <si>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</si>
  <si>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</si>
  <si>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</si>
  <si>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</si>
  <si>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</si>
  <si>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</si>
  <si>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</si>
  <si>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</si>
  <si>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</si>
  <si>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</si>
  <si>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</si>
  <si>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</si>
  <si>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</si>
  <si>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</si>
  <si>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</si>
  <si>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</si>
  <si>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</si>
  <si>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</si>
  <si>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</si>
  <si>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</si>
  <si>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</si>
  <si>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</si>
  <si>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</si>
  <si>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</si>
  <si>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</si>
  <si>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</si>
  <si>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</si>
  <si>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</si>
  <si>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</si>
  <si>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</si>
  <si>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</si>
  <si>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</si>
  <si>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</si>
  <si>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</si>
  <si>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</si>
  <si>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</si>
  <si>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</si>
  <si>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</si>
  <si>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</si>
  <si>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</si>
  <si>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</si>
  <si>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</si>
  <si>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</si>
  <si>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</si>
  <si>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</si>
  <si>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</si>
  <si>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</si>
  <si>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</si>
  <si>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</si>
  <si>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</si>
  <si>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</si>
  <si>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</si>
  <si>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</si>
  <si>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</si>
  <si>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</si>
  <si>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</si>
  <si>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</si>
  <si>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</si>
  <si>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</si>
  <si>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</si>
  <si>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</si>
  <si>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</si>
  <si>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</si>
  <si>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</si>
  <si>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</si>
  <si>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</si>
  <si>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</si>
  <si>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</si>
  <si>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</si>
  <si>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</si>
  <si>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</si>
  <si>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</si>
  <si>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</si>
  <si>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</si>
  <si>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</si>
  <si>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</si>
  <si>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</si>
  <si>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</si>
  <si>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</si>
  <si>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</si>
  <si>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</si>
  <si>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</si>
  <si>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</si>
  <si>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</si>
  <si>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</si>
  <si>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</si>
  <si>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</si>
  <si>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</si>
  <si>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</si>
  <si>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</si>
  <si>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</si>
  <si>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</si>
  <si>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</si>
  <si>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</si>
  <si>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</si>
  <si>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</si>
  <si>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</si>
  <si>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</si>
  <si>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</si>
  <si>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</si>
  <si>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</si>
  <si>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</si>
  <si>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</si>
  <si>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</si>
  <si>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</si>
  <si>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</si>
  <si>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</si>
  <si>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</si>
  <si>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</si>
  <si>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</si>
  <si>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</si>
  <si>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</si>
  <si>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</si>
  <si>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</si>
  <si>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</si>
  <si>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</si>
  <si>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</si>
  <si>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</si>
  <si>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</si>
  <si>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</si>
  <si>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</si>
  <si>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</si>
  <si>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</si>
  <si>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</si>
  <si>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</si>
  <si>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</si>
  <si>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</si>
  <si>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</si>
  <si>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</si>
  <si>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</si>
  <si>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</si>
  <si>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</si>
  <si>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</si>
  <si>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</si>
  <si>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</si>
  <si>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</si>
  <si>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</si>
  <si>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</si>
  <si>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</si>
  <si>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</si>
  <si>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</si>
  <si>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</si>
  <si>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</si>
  <si>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</si>
  <si>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</si>
  <si>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</si>
  <si>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</si>
  <si>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</si>
  <si>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</si>
  <si>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</si>
  <si>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</si>
  <si>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</si>
  <si>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</si>
  <si>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</si>
  <si>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</si>
  <si>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</si>
  <si>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</si>
  <si>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</si>
  <si>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</si>
  <si>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</si>
  <si>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</si>
  <si>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</si>
  <si>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</si>
  <si>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</si>
  <si>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</si>
  <si>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</si>
  <si>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</si>
  <si>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</si>
  <si>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</si>
  <si>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</si>
  <si>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</si>
  <si>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</si>
  <si>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</si>
  <si>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</si>
  <si>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</si>
  <si>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</si>
  <si>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</si>
  <si>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</si>
  <si>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</si>
  <si>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</si>
  <si>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</si>
  <si>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</si>
  <si>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</si>
  <si>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</si>
  <si>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</si>
  <si>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</si>
  <si>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</si>
  <si>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</si>
  <si>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</si>
  <si>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</si>
  <si>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</si>
  <si>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</si>
  <si>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</si>
  <si>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</si>
  <si>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</si>
  <si>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</si>
  <si>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</si>
  <si>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</si>
  <si>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</si>
  <si>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</si>
  <si>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</si>
  <si>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</si>
  <si>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</si>
  <si>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</si>
  <si>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</si>
  <si>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</si>
  <si>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</si>
  <si>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</si>
  <si>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</si>
  <si>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</si>
  <si>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</si>
  <si>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</si>
  <si>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</si>
  <si>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</si>
  <si>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</si>
  <si>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</si>
  <si>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</si>
  <si>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</si>
  <si>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</si>
  <si>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</si>
  <si>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</si>
  <si>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</si>
  <si>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</si>
  <si>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</si>
  <si>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</si>
  <si>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</si>
  <si>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</si>
  <si>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</si>
  <si>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</si>
  <si>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</si>
  <si>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</si>
  <si>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</si>
  <si>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</si>
  <si>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</si>
  <si>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</si>
  <si>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</si>
  <si>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</si>
  <si>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</si>
  <si>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</si>
  <si>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</si>
  <si>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</si>
  <si>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</si>
  <si>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</si>
  <si>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</si>
  <si>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</si>
  <si>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</si>
  <si>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</si>
  <si>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</si>
  <si>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</si>
  <si>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</si>
  <si>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</si>
  <si>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</si>
  <si>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</si>
  <si>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</si>
  <si>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</si>
  <si>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</si>
  <si>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</si>
  <si>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</si>
  <si>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</si>
  <si>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</si>
  <si>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</si>
  <si>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</si>
  <si>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</si>
  <si>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</si>
  <si>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</si>
  <si>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</si>
  <si>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</si>
  <si>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</si>
  <si>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</si>
  <si>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</si>
  <si>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</si>
  <si>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</si>
  <si>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</si>
  <si>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</si>
  <si>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</si>
  <si>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</si>
  <si>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</si>
  <si>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</si>
  <si>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</si>
  <si>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</si>
  <si>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</si>
  <si>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</si>
  <si>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</si>
  <si>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</si>
  <si>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</si>
  <si>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</si>
  <si>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</si>
  <si>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</si>
  <si>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</si>
  <si>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</si>
  <si>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</si>
  <si>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</si>
  <si>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</si>
  <si>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</si>
  <si>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</si>
  <si>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</si>
  <si>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</si>
  <si>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</si>
  <si>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</si>
  <si>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</si>
  <si>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</si>
  <si>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</si>
  <si>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</si>
  <si>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</si>
  <si>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</si>
  <si>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</si>
  <si>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</si>
  <si>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</si>
  <si>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</si>
  <si>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</si>
  <si>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</si>
  <si>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</si>
  <si>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</si>
  <si>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</si>
  <si>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</si>
  <si>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</si>
  <si>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</si>
  <si>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</si>
  <si>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</si>
  <si>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</si>
  <si>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</si>
  <si>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</si>
  <si>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</si>
  <si>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</si>
  <si>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</si>
  <si>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</si>
  <si>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</si>
  <si>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</si>
  <si>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</si>
  <si>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</si>
  <si>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</si>
  <si>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</si>
  <si>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</si>
  <si>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</si>
  <si>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</si>
  <si>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</si>
  <si>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</si>
  <si>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</si>
  <si>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</si>
  <si>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</si>
  <si>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</si>
  <si>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</si>
  <si>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</si>
  <si>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</si>
  <si>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</si>
  <si>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</si>
  <si>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</si>
  <si>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</si>
  <si>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</si>
  <si>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</si>
  <si>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</si>
  <si>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</si>
  <si>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</si>
  <si>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</si>
  <si>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</si>
  <si>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</si>
  <si>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</si>
  <si>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</si>
  <si>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</si>
  <si>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</si>
  <si>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</si>
  <si>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</si>
  <si>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</si>
  <si>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</si>
  <si>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</si>
  <si>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</si>
  <si>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</si>
  <si>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</si>
  <si>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</si>
  <si>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</si>
  <si>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</si>
  <si>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</si>
  <si>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</si>
  <si>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</si>
  <si>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</si>
  <si>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</si>
  <si>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</si>
  <si>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</si>
  <si>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</si>
  <si>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</si>
  <si>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</si>
  <si>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</si>
  <si>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</si>
  <si>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</si>
  <si>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</si>
  <si>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</si>
  <si>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</si>
  <si>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</si>
  <si>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</si>
  <si>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</si>
  <si>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</si>
  <si>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</si>
  <si>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</si>
  <si>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</si>
  <si>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</si>
  <si>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</si>
  <si>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</si>
  <si>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</si>
  <si>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</si>
  <si>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</si>
  <si>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</si>
  <si>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</si>
  <si>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</si>
  <si>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</si>
  <si>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</si>
  <si>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</si>
  <si>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</si>
  <si>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</si>
  <si>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</si>
  <si>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</si>
  <si>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</si>
  <si>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</si>
  <si>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</si>
  <si>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</si>
  <si>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</si>
  <si>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</si>
  <si>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</si>
  <si>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</si>
  <si>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</si>
  <si>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</si>
  <si>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</si>
  <si>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</si>
  <si>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</si>
  <si>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</si>
  <si>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</si>
  <si>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</si>
  <si>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</si>
  <si>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</si>
  <si>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</si>
  <si>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</si>
  <si>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</si>
  <si>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</si>
  <si>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</si>
  <si>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</si>
  <si>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</si>
  <si>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</si>
  <si>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</si>
  <si>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</si>
  <si>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</si>
  <si>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</si>
  <si>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</si>
  <si>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</si>
  <si>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</si>
  <si>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</si>
  <si>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</si>
  <si>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</si>
  <si>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</si>
  <si>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</si>
  <si>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</si>
  <si>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</si>
  <si>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</si>
  <si>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</si>
  <si>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</si>
  <si>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</si>
  <si>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</si>
  <si>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</si>
  <si>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</si>
  <si>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</si>
  <si>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</si>
  <si>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</si>
  <si>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</si>
  <si>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</si>
  <si>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</si>
  <si>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</si>
  <si>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</si>
  <si>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</si>
  <si>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</si>
  <si>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</si>
  <si>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</si>
  <si>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</si>
  <si>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</si>
  <si>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</si>
  <si>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</si>
  <si>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</si>
  <si>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</si>
  <si>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</si>
  <si>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</si>
  <si>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</si>
  <si>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</si>
  <si>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</si>
  <si>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</si>
  <si>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</si>
  <si>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</si>
  <si>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</si>
  <si>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</si>
  <si>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</si>
  <si>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</si>
  <si>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</si>
  <si>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</si>
  <si>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</si>
  <si>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</si>
  <si>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</si>
  <si>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</si>
  <si>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</si>
  <si>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</si>
  <si>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</si>
  <si>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</si>
  <si>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</si>
  <si>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</si>
  <si>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</si>
  <si>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</si>
  <si>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</si>
  <si>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</si>
  <si>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</si>
  <si>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</si>
  <si>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</si>
  <si>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</si>
  <si>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</si>
  <si>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</si>
  <si>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</si>
  <si>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</si>
  <si>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</si>
  <si>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</si>
  <si>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</si>
  <si>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</si>
  <si>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</si>
  <si>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</si>
  <si>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</si>
  <si>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</si>
  <si>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</si>
  <si>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</si>
  <si>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</si>
  <si>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</si>
  <si>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</si>
  <si>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</si>
  <si>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</si>
  <si>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</si>
  <si>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</si>
  <si>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</si>
  <si>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</si>
  <si>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</si>
  <si>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</si>
  <si>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</si>
  <si>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</si>
  <si>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</si>
  <si>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</si>
  <si>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</si>
  <si>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</si>
  <si>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</si>
  <si>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</si>
  <si>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</si>
  <si>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</si>
  <si>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</si>
  <si>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</si>
  <si>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</si>
  <si>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</si>
  <si>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</si>
  <si>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</si>
  <si>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</si>
  <si>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</si>
  <si>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</si>
  <si>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</si>
  <si>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</si>
  <si>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</si>
  <si>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</si>
  <si>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</si>
  <si>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</si>
  <si>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</si>
  <si>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</si>
  <si>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</si>
  <si>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</si>
  <si>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</si>
  <si>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</si>
  <si>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</si>
  <si>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</si>
  <si>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</si>
  <si>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</si>
  <si>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</si>
  <si>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</si>
  <si>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</si>
  <si>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</si>
  <si>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</si>
  <si>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</si>
  <si>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</si>
  <si>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</si>
  <si>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</si>
  <si>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</si>
  <si>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</si>
  <si>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</si>
  <si>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</si>
  <si>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</si>
  <si>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</si>
  <si>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</si>
  <si>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</si>
  <si>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</si>
  <si>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</si>
  <si>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</si>
  <si>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</si>
  <si>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</si>
  <si>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</si>
  <si>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</si>
  <si>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</si>
  <si>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</si>
  <si>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</si>
  <si>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</si>
  <si>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</si>
  <si>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</si>
  <si>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</si>
  <si>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</si>
  <si>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</si>
  <si>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</si>
  <si>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</si>
  <si>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</si>
  <si>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</si>
  <si>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</si>
  <si>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</si>
  <si>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</si>
  <si>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</si>
  <si>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</si>
  <si>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</si>
  <si>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</si>
  <si>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</si>
  <si>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</si>
  <si>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</si>
  <si>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</si>
  <si>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</si>
  <si>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</si>
  <si>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</si>
  <si>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</si>
  <si>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</si>
  <si>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</si>
  <si>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</si>
  <si>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</si>
  <si>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</si>
  <si>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</si>
  <si>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</si>
  <si>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</si>
  <si>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</si>
  <si>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</si>
  <si>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</si>
  <si>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</si>
  <si>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</si>
  <si>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</si>
  <si>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</si>
  <si>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</si>
  <si>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</si>
  <si>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</si>
  <si>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</si>
  <si>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</si>
  <si>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</si>
  <si>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</si>
  <si>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</si>
  <si>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</si>
  <si>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</si>
  <si>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</si>
  <si>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</si>
  <si>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</si>
  <si>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</si>
  <si>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</si>
  <si>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</si>
  <si>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</si>
  <si>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</si>
  <si>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</si>
  <si>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</si>
  <si>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</si>
  <si>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</si>
  <si>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</si>
  <si>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</si>
  <si>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</si>
  <si>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</si>
  <si>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</si>
  <si>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</si>
  <si>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</si>
  <si>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</si>
  <si>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</si>
  <si>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</si>
  <si>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</si>
  <si>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</si>
  <si>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</si>
  <si>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</si>
  <si>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</si>
  <si>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</si>
  <si>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</si>
  <si>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</si>
  <si>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</si>
  <si>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</si>
  <si>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</si>
  <si>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</si>
  <si>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</si>
  <si>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</si>
  <si>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</si>
  <si>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</si>
  <si>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</si>
  <si>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</si>
  <si>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</si>
  <si>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</si>
  <si>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</si>
  <si>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</si>
  <si>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</si>
  <si>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</si>
  <si>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</si>
  <si>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</si>
  <si>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</si>
  <si>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</si>
  <si>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</si>
  <si>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</si>
  <si>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</si>
  <si>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</si>
  <si>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</si>
  <si>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</si>
  <si>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</si>
  <si>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</si>
  <si>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</si>
  <si>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</si>
  <si>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</si>
  <si>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</si>
  <si>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</si>
  <si>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</si>
  <si>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</si>
  <si>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</si>
  <si>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</si>
  <si>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</si>
  <si>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</si>
  <si>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</si>
  <si>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</si>
  <si>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</si>
  <si>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</si>
  <si>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</si>
  <si>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</si>
  <si>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</si>
  <si>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</si>
  <si>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</si>
  <si>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</si>
  <si>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</si>
  <si>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</si>
  <si>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</si>
  <si>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</si>
  <si>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</si>
  <si>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</si>
  <si>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</si>
  <si>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</si>
  <si>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</si>
  <si>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</si>
  <si>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</si>
  <si>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</si>
  <si>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</si>
  <si>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</si>
  <si>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</si>
  <si>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</si>
  <si>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</si>
  <si>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</si>
  <si>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</si>
  <si>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</si>
  <si>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</si>
  <si>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</si>
  <si>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</si>
  <si>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</si>
  <si>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</si>
  <si>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</si>
  <si>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</si>
  <si>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</si>
  <si>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</si>
  <si>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</si>
  <si>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</si>
  <si>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</si>
  <si>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</si>
  <si>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</si>
  <si>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</si>
  <si>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</si>
  <si>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</si>
  <si>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</si>
  <si>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</si>
  <si>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</si>
  <si>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</si>
  <si>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</si>
  <si>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</si>
  <si>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</si>
  <si>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</si>
  <si>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</si>
  <si>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</si>
  <si>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</si>
  <si>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</si>
  <si>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</si>
  <si>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</si>
  <si>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</si>
  <si>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</si>
  <si>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</si>
  <si>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</si>
  <si>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</si>
  <si>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</si>
  <si>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</si>
  <si>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</si>
  <si>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</si>
  <si>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</si>
  <si>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</si>
  <si>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</si>
  <si>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</si>
  <si>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</si>
  <si>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</si>
  <si>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</si>
  <si>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</si>
  <si>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</si>
  <si>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</si>
  <si>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</si>
  <si>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</si>
  <si>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</si>
  <si>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</si>
  <si>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</si>
  <si>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</si>
  <si>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</si>
  <si>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</si>
  <si>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</si>
  <si>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</si>
  <si>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</si>
  <si>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</si>
  <si>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</si>
  <si>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</si>
  <si>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</si>
  <si>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</si>
  <si>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</si>
  <si>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</si>
  <si>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</si>
  <si>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</si>
  <si>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</si>
  <si>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</si>
  <si>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</si>
  <si>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</si>
  <si>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</si>
  <si>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</si>
  <si>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</si>
  <si>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</si>
  <si>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</si>
  <si>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</si>
  <si>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</si>
  <si>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</si>
  <si>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</si>
  <si>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</si>
  <si>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</si>
  <si>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</si>
  <si>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</si>
  <si>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</si>
  <si>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</si>
  <si>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</si>
  <si>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</si>
  <si>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</si>
  <si>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</si>
  <si>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</si>
  <si>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</si>
  <si>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</si>
  <si>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</si>
  <si>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</si>
  <si>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</si>
  <si>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</si>
  <si>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</si>
  <si>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</si>
  <si>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</si>
  <si>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</si>
  <si>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</si>
  <si>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</si>
  <si>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</si>
  <si>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</si>
  <si>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</si>
  <si>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</si>
  <si>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</si>
  <si>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</si>
  <si>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</si>
  <si>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</si>
  <si>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</si>
  <si>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</si>
  <si>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</si>
  <si>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</si>
  <si>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</si>
  <si>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</si>
  <si>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</si>
  <si>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</si>
  <si>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</si>
  <si>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</si>
  <si>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</si>
  <si>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</si>
  <si>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</si>
  <si>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</si>
  <si>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</si>
  <si>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</si>
  <si>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</si>
  <si>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</si>
  <si>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</si>
  <si>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</si>
  <si>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</si>
  <si>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</si>
  <si>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</si>
  <si>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</si>
  <si>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</si>
  <si>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</si>
  <si>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</si>
  <si>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</si>
  <si>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</si>
  <si>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</si>
  <si>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</si>
  <si>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</si>
  <si>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</si>
  <si>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</si>
  <si>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</si>
  <si>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</si>
  <si>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</si>
  <si>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</si>
  <si>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</si>
  <si>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</si>
  <si>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</si>
  <si>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</si>
  <si>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</si>
  <si>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</si>
  <si>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</si>
  <si>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</si>
  <si>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</si>
  <si>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</si>
  <si>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</si>
  <si>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</si>
  <si>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</si>
  <si>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</si>
  <si>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</si>
  <si>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</si>
  <si>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</si>
  <si>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</si>
  <si>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</si>
  <si>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</si>
  <si>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</si>
  <si>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</si>
  <si>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</si>
  <si>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</si>
  <si>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</si>
  <si>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</si>
  <si>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</si>
  <si>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</si>
  <si>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</si>
  <si>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</si>
  <si>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</si>
  <si>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</si>
  <si>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</si>
  <si>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</si>
  <si>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</si>
  <si>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</si>
  <si>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</si>
  <si>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</si>
  <si>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</si>
  <si>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</si>
  <si>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</si>
  <si>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</si>
  <si>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</si>
  <si>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</si>
  <si>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</si>
  <si>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</si>
  <si>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</si>
  <si>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</si>
  <si>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</si>
  <si>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</si>
  <si>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</si>
  <si>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</si>
  <si>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</si>
  <si>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</si>
  <si>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</si>
  <si>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</si>
  <si>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</si>
  <si>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</si>
  <si>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</si>
  <si>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</si>
  <si>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</si>
  <si>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</si>
  <si>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</si>
  <si>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</si>
  <si>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</si>
  <si>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</si>
  <si>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</si>
  <si>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</si>
  <si>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</si>
  <si>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</si>
  <si>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</si>
  <si>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</si>
  <si>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</si>
  <si>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</si>
  <si>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</si>
  <si>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</si>
  <si>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</si>
  <si>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</si>
  <si>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</si>
  <si>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</si>
  <si>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</si>
  <si>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</si>
  <si>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</si>
  <si>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</si>
  <si>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</si>
  <si>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</si>
  <si>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</si>
  <si>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</si>
  <si>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</si>
  <si>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</si>
  <si>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</si>
  <si>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</si>
  <si>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</si>
  <si>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</si>
  <si>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</si>
  <si>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</si>
  <si>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</si>
  <si>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</si>
  <si>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</si>
  <si>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</si>
  <si>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</si>
  <si>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</si>
  <si>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</si>
  <si>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</si>
  <si>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</si>
  <si>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</si>
  <si>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</si>
  <si>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</si>
  <si>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</si>
  <si>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</si>
  <si>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</si>
  <si>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</si>
  <si>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</si>
  <si>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</si>
  <si>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</si>
  <si>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</si>
  <si>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</si>
  <si>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</si>
  <si>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</si>
  <si>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</si>
  <si>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</si>
  <si>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</si>
  <si>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</si>
  <si>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</si>
  <si>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</si>
  <si>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</si>
  <si>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</si>
  <si>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</si>
  <si>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</si>
  <si>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</si>
  <si>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</si>
  <si>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</si>
  <si>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</si>
  <si>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</si>
  <si>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</si>
  <si>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</si>
  <si>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</si>
  <si>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</si>
  <si>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</si>
  <si>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</si>
  <si>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</si>
  <si>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</si>
  <si>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</si>
  <si>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</si>
  <si>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</si>
  <si>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</si>
  <si>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</si>
  <si>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</si>
  <si>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</si>
  <si>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</si>
  <si>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</si>
  <si>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</si>
  <si>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</si>
  <si>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</si>
  <si>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</si>
  <si>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</si>
  <si>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</si>
  <si>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</si>
  <si>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</si>
  <si>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</si>
  <si>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</si>
  <si>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</si>
  <si>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</si>
  <si>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</si>
  <si>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</si>
  <si>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</si>
  <si>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</si>
  <si>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</si>
  <si>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</si>
  <si>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</si>
  <si>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</si>
  <si>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</si>
  <si>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</si>
  <si>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</si>
  <si>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</si>
  <si>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</si>
  <si>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</si>
  <si>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</si>
  <si>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</si>
  <si>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</si>
  <si>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</si>
  <si>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</si>
  <si>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</si>
  <si>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</si>
  <si>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</si>
  <si>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</si>
  <si>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</si>
  <si>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</si>
  <si>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</si>
  <si>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</si>
  <si>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</si>
  <si>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</si>
  <si>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</si>
  <si>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</si>
  <si>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</si>
  <si>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</si>
  <si>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</si>
  <si>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</si>
  <si>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</si>
  <si>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</si>
  <si>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</si>
  <si>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</si>
  <si>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</si>
  <si>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</si>
  <si>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</si>
  <si>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</si>
  <si>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</si>
  <si>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</si>
  <si>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</si>
  <si>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</si>
  <si>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</si>
  <si>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</si>
  <si>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</si>
  <si>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</si>
  <si>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</si>
  <si>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</si>
  <si>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</si>
  <si>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</si>
  <si>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</si>
  <si>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</si>
  <si>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</si>
  <si>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</si>
  <si>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</si>
  <si>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</si>
  <si>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</si>
  <si>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</si>
  <si>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</si>
  <si>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</si>
  <si>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</si>
  <si>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</si>
  <si>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</si>
  <si>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</si>
  <si>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</si>
  <si>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</si>
  <si>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</si>
  <si>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</si>
  <si>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</si>
  <si>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</si>
  <si>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</si>
  <si>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</si>
  <si>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</si>
  <si>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</si>
  <si>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</si>
  <si>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</si>
  <si>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</si>
  <si>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</si>
  <si>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</si>
  <si>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</si>
  <si>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</si>
  <si>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</si>
  <si>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</si>
  <si>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</si>
  <si>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</si>
  <si>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</si>
  <si>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</si>
  <si>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</si>
  <si>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</si>
  <si>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</si>
  <si>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</si>
  <si>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</si>
  <si>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</si>
  <si>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</si>
  <si>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</si>
  <si>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</si>
  <si>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</si>
  <si>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</si>
  <si>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</si>
  <si>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</si>
  <si>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</si>
  <si>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</si>
  <si>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</si>
  <si>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</si>
  <si>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</si>
  <si>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</si>
  <si>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</si>
  <si>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</si>
  <si>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</si>
  <si>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</si>
  <si>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</si>
  <si>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</si>
  <si>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</si>
  <si>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</si>
  <si>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</si>
  <si>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</si>
  <si>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</si>
  <si>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</si>
  <si>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</si>
  <si>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</si>
  <si>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</si>
  <si>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</si>
  <si>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</si>
  <si>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</si>
  <si>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</si>
  <si>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</si>
  <si>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</si>
  <si>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</si>
  <si>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</si>
  <si>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</si>
  <si>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</si>
  <si>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</si>
  <si>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</si>
  <si>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</si>
  <si>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</si>
  <si>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</si>
  <si>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</si>
  <si>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</si>
  <si>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</si>
  <si>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</si>
  <si>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</si>
  <si>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</si>
  <si>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</si>
  <si>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</si>
  <si>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</si>
  <si>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</si>
  <si>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</si>
  <si>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</si>
  <si>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</si>
  <si>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</si>
  <si>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</si>
  <si>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</si>
  <si>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</si>
  <si>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</si>
  <si>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</si>
  <si>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</si>
  <si>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</si>
  <si>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</si>
  <si>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</si>
  <si>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</si>
  <si>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</si>
  <si>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</si>
  <si>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</si>
  <si>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</si>
  <si>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</si>
  <si>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</si>
  <si>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</si>
  <si>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</si>
  <si>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</si>
  <si>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</si>
  <si>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</si>
  <si>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</si>
  <si>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</si>
  <si>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</si>
  <si>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</si>
  <si>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</si>
  <si>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</si>
  <si>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</si>
  <si>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</si>
  <si>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</si>
  <si>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</si>
  <si>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</si>
  <si>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</si>
  <si>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</si>
  <si>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</si>
  <si>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</si>
  <si>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</si>
  <si>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</si>
  <si>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</si>
  <si>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</si>
  <si>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</si>
  <si>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</si>
  <si>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</si>
  <si>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</si>
  <si>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</si>
  <si>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</si>
  <si>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</si>
  <si>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</si>
  <si>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</si>
  <si>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</si>
  <si>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</si>
  <si>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</si>
  <si>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</si>
  <si>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</si>
  <si>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</si>
  <si>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</si>
  <si>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</si>
  <si>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</si>
  <si>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</si>
  <si>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</si>
  <si>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</si>
  <si>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</si>
  <si>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</si>
  <si>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</si>
  <si>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</si>
  <si>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</si>
  <si>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</si>
  <si>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</si>
  <si>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</si>
  <si>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</si>
  <si>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</si>
  <si>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</si>
  <si>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</si>
  <si>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</si>
  <si>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</si>
  <si>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</si>
  <si>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</si>
  <si>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</si>
  <si>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</si>
  <si>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</si>
  <si>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</si>
  <si>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</si>
  <si>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</si>
  <si>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</si>
  <si>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</si>
  <si>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</si>
  <si>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</si>
  <si>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</si>
  <si>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</si>
  <si>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</si>
  <si>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</si>
  <si>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</si>
  <si>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</si>
  <si>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</si>
  <si>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</si>
  <si>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</si>
  <si>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</si>
  <si>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</si>
  <si>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</si>
  <si>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</si>
  <si>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</si>
  <si>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</si>
  <si>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</si>
  <si>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</si>
  <si>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</si>
  <si>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</si>
  <si>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</si>
  <si>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</si>
  <si>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</si>
  <si>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</si>
  <si>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</si>
  <si>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</si>
  <si>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</si>
  <si>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</si>
  <si>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</si>
  <si>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</si>
  <si>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</si>
  <si>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</si>
  <si>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</si>
  <si>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</si>
  <si>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</si>
  <si>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</si>
  <si>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</si>
  <si>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</si>
  <si>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</si>
  <si>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</si>
  <si>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</si>
  <si>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</si>
  <si>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</si>
  <si>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</si>
  <si>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</si>
  <si>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</si>
  <si>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</si>
  <si>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</si>
  <si>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</si>
  <si>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</si>
  <si>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</si>
  <si>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</si>
  <si>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</si>
  <si>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</si>
  <si>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</si>
  <si>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</si>
  <si>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</si>
  <si>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</si>
  <si>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</si>
  <si>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</si>
  <si>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</si>
  <si>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</si>
  <si>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</si>
  <si>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</si>
  <si>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</si>
  <si>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</si>
  <si>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</si>
  <si>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</si>
  <si>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</si>
  <si>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</si>
  <si>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</si>
  <si>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</si>
  <si>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</si>
  <si>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</si>
  <si>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</si>
  <si>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</si>
  <si>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</si>
  <si>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</si>
  <si>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</si>
  <si>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</si>
  <si>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</si>
  <si>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</si>
  <si>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</si>
  <si>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</si>
  <si>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</si>
  <si>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</si>
  <si>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</si>
  <si>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</si>
  <si>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</si>
  <si>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</si>
  <si>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</si>
  <si>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</si>
  <si>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</si>
  <si>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</si>
  <si>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</si>
  <si>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</si>
  <si>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</si>
  <si>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</si>
  <si>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</si>
  <si>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</si>
  <si>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</si>
  <si>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</si>
  <si>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</si>
  <si>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</si>
  <si>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</si>
  <si>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</si>
  <si>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</si>
  <si>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</si>
  <si>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</si>
  <si>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</si>
  <si>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</si>
  <si>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</si>
  <si>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</si>
  <si>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</si>
  <si>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</si>
  <si>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</si>
  <si>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</si>
  <si>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</si>
  <si>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</si>
  <si>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</si>
  <si>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</si>
  <si>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</si>
  <si>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</si>
  <si>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</si>
  <si>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</si>
  <si>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</si>
  <si>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</si>
  <si>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</si>
  <si>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</si>
  <si>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</si>
  <si>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</si>
  <si>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</si>
  <si>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</si>
  <si>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</si>
  <si>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</si>
  <si>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</si>
  <si>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</si>
  <si>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</si>
  <si>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</si>
  <si>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</si>
  <si>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</si>
  <si>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</si>
  <si>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</si>
  <si>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</si>
  <si>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</si>
  <si>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</si>
  <si>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</si>
  <si>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</si>
  <si>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</si>
  <si>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</si>
  <si>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</si>
  <si>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</si>
  <si>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</si>
  <si>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</si>
  <si>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</si>
  <si>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</si>
  <si>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</si>
  <si>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</si>
  <si>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</si>
  <si>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</si>
  <si>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</si>
  <si>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</si>
  <si>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</si>
  <si>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</si>
  <si>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</si>
  <si>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</si>
  <si>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</si>
  <si>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</si>
  <si>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</si>
  <si>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</si>
  <si>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</si>
  <si>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</si>
  <si>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</si>
  <si>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</si>
  <si>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</si>
  <si>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</si>
  <si>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</si>
  <si>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</si>
  <si>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</si>
  <si>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</si>
  <si>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</si>
  <si>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</si>
  <si>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</si>
  <si>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</si>
  <si>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</si>
  <si>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</si>
  <si>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</si>
  <si>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</si>
  <si>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</si>
  <si>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</si>
  <si>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</si>
  <si>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</si>
  <si>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</si>
  <si>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</si>
  <si>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</si>
  <si>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</si>
  <si>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</si>
  <si>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</si>
  <si>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</si>
  <si>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</si>
  <si>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</si>
  <si>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</si>
  <si>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</si>
  <si>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</si>
  <si>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</si>
  <si>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</si>
  <si>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</si>
  <si>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</si>
  <si>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</si>
  <si>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</si>
  <si>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</si>
  <si>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</si>
  <si>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</si>
  <si>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</si>
  <si>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</si>
  <si>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</si>
  <si>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</si>
  <si>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</si>
  <si>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</si>
  <si>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</si>
  <si>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</si>
  <si>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</si>
  <si>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</si>
  <si>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</si>
  <si>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</si>
  <si>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</si>
  <si>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</si>
  <si>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</si>
  <si>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</si>
  <si>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</si>
  <si>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</si>
  <si>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</si>
  <si>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</si>
  <si>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</si>
  <si>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</si>
  <si>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</si>
  <si>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</si>
  <si>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</si>
  <si>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</si>
  <si>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</si>
  <si>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</si>
  <si>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</si>
  <si>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</si>
  <si>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</si>
  <si>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</si>
  <si>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</si>
  <si>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</si>
  <si>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</si>
  <si>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</si>
  <si>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</si>
  <si>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</si>
  <si>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</si>
  <si>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</si>
  <si>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</si>
  <si>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</si>
  <si>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</si>
  <si>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</si>
  <si>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</si>
  <si>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</si>
  <si>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</si>
  <si>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</si>
  <si>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</si>
  <si>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</si>
  <si>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</si>
  <si>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</si>
  <si>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</si>
  <si>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</si>
  <si>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</si>
  <si>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</si>
  <si>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</si>
  <si>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</si>
  <si>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</si>
  <si>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</si>
  <si>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</si>
  <si>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</si>
  <si>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</si>
  <si>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</si>
  <si>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</si>
  <si>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</si>
  <si>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</si>
  <si>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</si>
  <si>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</si>
  <si>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</si>
  <si>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</si>
  <si>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</si>
  <si>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</si>
  <si>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</si>
  <si>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</si>
  <si>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</si>
  <si>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</si>
  <si>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</si>
  <si>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</si>
  <si>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</si>
  <si>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</si>
  <si>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</si>
  <si>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</si>
  <si>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</si>
  <si>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</si>
  <si>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</si>
  <si>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</si>
  <si>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</si>
  <si>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</si>
  <si>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</si>
  <si>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</si>
  <si>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</si>
  <si>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</si>
  <si>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</si>
  <si>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</si>
  <si>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</si>
  <si>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</si>
  <si>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</si>
  <si>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</si>
  <si>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</si>
  <si>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</si>
  <si>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</si>
  <si>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</si>
  <si>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</si>
  <si>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</si>
  <si>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</si>
  <si>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</si>
  <si>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</si>
  <si>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</si>
  <si>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</si>
  <si>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</si>
  <si>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</si>
  <si>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</si>
  <si>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</si>
  <si>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</si>
  <si>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</si>
  <si>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</si>
  <si>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</si>
  <si>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</si>
  <si>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</si>
  <si>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</si>
  <si>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</si>
  <si>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</si>
  <si>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</si>
  <si>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</si>
  <si>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</si>
  <si>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</si>
  <si>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</si>
  <si>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</si>
  <si>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</si>
  <si>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</si>
  <si>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</si>
  <si>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</si>
  <si>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</si>
  <si>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</si>
  <si>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</si>
  <si>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</si>
  <si>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</si>
  <si>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</si>
  <si>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</si>
  <si>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</si>
  <si>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</si>
  <si>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</si>
  <si>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</si>
  <si>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</si>
  <si>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</si>
  <si>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</si>
  <si>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</si>
  <si>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</si>
  <si>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</si>
  <si>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</si>
  <si>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</si>
  <si>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</si>
  <si>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</si>
  <si>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</si>
  <si>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</si>
  <si>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</si>
  <si>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</si>
  <si>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</si>
  <si>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</si>
  <si>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</si>
  <si>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</si>
  <si>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</si>
  <si>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</si>
  <si>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</si>
  <si>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</si>
  <si>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</si>
  <si>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</si>
  <si>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</si>
  <si>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</si>
  <si>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</si>
  <si>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</si>
  <si>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</si>
  <si>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</si>
  <si>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</si>
  <si>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</si>
  <si>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</si>
  <si>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</si>
  <si>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</si>
  <si>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</si>
  <si>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</si>
  <si>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</si>
  <si>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</si>
  <si>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</si>
  <si>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</si>
  <si>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</si>
  <si>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</si>
  <si>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</si>
  <si>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</si>
  <si>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</si>
  <si>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</si>
  <si>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</si>
  <si>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</si>
  <si>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</si>
  <si>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</si>
  <si>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</si>
  <si>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</si>
  <si>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</si>
  <si>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</si>
  <si>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</si>
  <si>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</si>
  <si>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</si>
  <si>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</si>
  <si>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</si>
  <si>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</si>
  <si>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</si>
  <si>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</si>
  <si>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</si>
  <si>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</si>
  <si>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</si>
  <si>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</si>
  <si>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</si>
  <si>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</si>
  <si>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</si>
  <si>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</si>
  <si>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</si>
  <si>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</si>
  <si>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</si>
  <si>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</si>
  <si>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</si>
  <si>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</si>
  <si>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</si>
  <si>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</si>
  <si>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</si>
  <si>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</si>
  <si>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</si>
  <si>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</si>
  <si>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</si>
  <si>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</si>
  <si>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</si>
  <si>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</si>
  <si>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</si>
  <si>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</si>
  <si>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</si>
  <si>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</si>
  <si>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</si>
  <si>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</si>
  <si>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</si>
  <si>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</si>
  <si>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</si>
  <si>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</si>
  <si>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</si>
  <si>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</si>
  <si>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</si>
  <si>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</si>
  <si>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</si>
  <si>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</si>
  <si>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</si>
  <si>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</si>
  <si>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</si>
  <si>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</si>
  <si>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</si>
  <si>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</si>
  <si>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</si>
  <si>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</si>
  <si>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</si>
  <si>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</si>
  <si>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</si>
  <si>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</si>
  <si>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</si>
  <si>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</si>
  <si>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</si>
  <si>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</si>
  <si>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</si>
  <si>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</si>
  <si>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</si>
  <si>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</si>
  <si>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</si>
  <si>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</si>
  <si>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</si>
  <si>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</si>
  <si>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</si>
  <si>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</si>
  <si>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</si>
  <si>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</si>
  <si>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</si>
  <si>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</si>
  <si>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</si>
  <si>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</si>
  <si>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</si>
  <si>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</si>
  <si>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</si>
  <si>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</si>
  <si>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</si>
  <si>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</si>
  <si>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</si>
  <si>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</si>
  <si>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</si>
  <si>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</si>
  <si>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</si>
  <si>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</si>
  <si>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</si>
  <si>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</si>
  <si>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</si>
  <si>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</si>
  <si>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</si>
  <si>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</si>
  <si>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</si>
  <si>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</si>
  <si>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</si>
  <si>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</si>
  <si>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</si>
  <si>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</si>
  <si>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</si>
  <si>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</si>
  <si>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</si>
  <si>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</si>
  <si>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</si>
  <si>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</si>
  <si>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</si>
  <si>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</si>
  <si>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</si>
  <si>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</si>
  <si>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</si>
  <si>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</si>
  <si>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</si>
  <si>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</si>
  <si>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</si>
  <si>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</si>
  <si>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</si>
  <si>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</si>
  <si>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</si>
  <si>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</si>
  <si>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</si>
  <si>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</si>
  <si>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</si>
  <si>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</si>
  <si>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</si>
  <si>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</si>
  <si>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</si>
  <si>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</si>
  <si>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</si>
  <si>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</si>
  <si>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</si>
  <si>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</si>
  <si>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</si>
  <si>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</si>
  <si>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</si>
  <si>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</si>
  <si>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</si>
  <si>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</si>
  <si>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</si>
  <si>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</si>
  <si>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</si>
  <si>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</si>
  <si>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</si>
  <si>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</si>
  <si>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</si>
  <si>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</si>
  <si>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</si>
  <si>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</si>
  <si>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</si>
  <si>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</si>
  <si>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</si>
  <si>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</si>
  <si>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</si>
  <si>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</si>
  <si>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</si>
  <si>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</si>
  <si>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</si>
  <si>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</si>
  <si>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</si>
  <si>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</si>
  <si>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</si>
  <si>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</si>
  <si>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</si>
  <si>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</si>
  <si>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</si>
  <si>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</si>
  <si>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</si>
  <si>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</si>
  <si>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</si>
  <si>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</si>
  <si>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</si>
  <si>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</si>
  <si>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</si>
  <si>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</si>
  <si>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</si>
  <si>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</si>
  <si>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</si>
  <si>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</si>
  <si>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</si>
  <si>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</si>
  <si>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</si>
  <si>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</si>
  <si>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</si>
  <si>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</si>
  <si>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</si>
  <si>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</si>
  <si>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</si>
  <si>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</si>
  <si>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</si>
  <si>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</si>
  <si>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</si>
  <si>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</si>
  <si>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</si>
  <si>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</si>
  <si>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</si>
  <si>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</si>
  <si>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</si>
  <si>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</si>
  <si>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</si>
  <si>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</si>
  <si>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</si>
  <si>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</si>
  <si>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</si>
  <si>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</si>
  <si>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</si>
  <si>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</si>
  <si>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</si>
  <si>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</si>
  <si>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</si>
  <si>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</si>
  <si>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</si>
  <si>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</si>
  <si>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</si>
  <si>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</si>
  <si>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</si>
  <si>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</si>
  <si>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</si>
  <si>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</si>
  <si>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</si>
  <si>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</si>
  <si>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</si>
  <si>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</si>
  <si>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</si>
  <si>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</si>
  <si>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</si>
  <si>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</si>
  <si>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</si>
  <si>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</si>
  <si>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</si>
  <si>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</si>
  <si>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</si>
  <si>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</si>
  <si>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</si>
  <si>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</si>
  <si>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</si>
  <si>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</si>
  <si>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</si>
  <si>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</si>
  <si>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</si>
  <si>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</si>
  <si>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</si>
  <si>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</si>
  <si>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</si>
  <si>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</si>
  <si>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</si>
  <si>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</si>
  <si>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</si>
  <si>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</si>
  <si>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</si>
  <si>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</si>
  <si>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</si>
  <si>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</si>
  <si>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</si>
  <si>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</si>
  <si>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</si>
  <si>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</si>
  <si>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</si>
  <si>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</si>
  <si>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</si>
  <si>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</si>
  <si>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</si>
  <si>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</si>
  <si>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</si>
  <si>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</si>
  <si>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</si>
  <si>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</si>
  <si>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</si>
  <si>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</si>
  <si>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</si>
  <si>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</si>
  <si>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</si>
  <si>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</si>
  <si>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</si>
  <si>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</si>
  <si>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</si>
  <si>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</si>
  <si>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</si>
  <si>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</si>
  <si>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</si>
  <si>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</si>
  <si>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</si>
  <si>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</si>
  <si>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</si>
  <si>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</si>
  <si>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</si>
  <si>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</si>
  <si>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</si>
  <si>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</si>
  <si>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</si>
  <si>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</si>
  <si>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</si>
  <si>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</si>
  <si>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</si>
  <si>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</si>
  <si>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</si>
  <si>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</si>
  <si>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</si>
  <si>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</si>
  <si>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</si>
  <si>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</si>
  <si>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</si>
  <si>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</si>
  <si>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</si>
  <si>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</si>
  <si>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</si>
  <si>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</si>
  <si>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</si>
  <si>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</si>
  <si>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</si>
  <si>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</si>
  <si>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</si>
  <si>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</si>
  <si>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</si>
  <si>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</si>
  <si>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</si>
  <si>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</si>
  <si>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</si>
  <si>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</si>
  <si>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</si>
  <si>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</si>
  <si>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</si>
  <si>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</si>
  <si>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</si>
  <si>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</si>
  <si>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</si>
  <si>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</si>
  <si>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</si>
  <si>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</si>
  <si>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</si>
  <si>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</si>
  <si>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</si>
  <si>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</si>
  <si>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</si>
  <si>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</si>
  <si>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</si>
  <si>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</si>
  <si>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</si>
  <si>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</si>
  <si>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</si>
  <si>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</si>
  <si>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</si>
  <si>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</si>
  <si>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</si>
  <si>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</si>
  <si>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</si>
  <si>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</si>
  <si>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</si>
  <si>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</si>
  <si>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</si>
  <si>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</si>
  <si>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</si>
  <si>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</si>
  <si>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</si>
  <si>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</si>
  <si>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</si>
  <si>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</si>
  <si>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</si>
  <si>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</si>
  <si>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</si>
  <si>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</si>
  <si>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</si>
  <si>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</si>
  <si>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</si>
  <si>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</si>
  <si>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</si>
  <si>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</si>
  <si>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</si>
  <si>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</si>
  <si>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</si>
  <si>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</si>
  <si>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</si>
  <si>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</si>
  <si>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</si>
  <si>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</si>
  <si>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</si>
  <si>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</si>
  <si>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</si>
  <si>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</si>
  <si>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</si>
  <si>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</si>
  <si>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</si>
  <si>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</si>
  <si>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</si>
  <si>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</si>
  <si>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</si>
  <si>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</si>
  <si>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</si>
  <si>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</si>
  <si>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</si>
  <si>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</si>
  <si>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</si>
  <si>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</si>
  <si>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</si>
  <si>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</si>
  <si>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</si>
  <si>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</si>
  <si>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</si>
  <si>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</si>
  <si>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</si>
  <si>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</si>
  <si>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</si>
  <si>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</si>
  <si>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</si>
  <si>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</si>
  <si>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</si>
  <si>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</si>
  <si>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</si>
  <si>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</si>
  <si>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</si>
  <si>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</si>
  <si>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</si>
  <si>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</si>
  <si>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</si>
  <si>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</si>
  <si>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</si>
  <si>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</si>
  <si>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</si>
  <si>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</si>
  <si>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</si>
  <si>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</si>
  <si>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</si>
  <si>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</si>
  <si>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</si>
  <si>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</si>
  <si>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</si>
  <si>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</si>
  <si>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</si>
  <si>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</si>
  <si>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</si>
  <si>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</si>
  <si>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</si>
  <si>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</si>
  <si>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</si>
  <si>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</si>
  <si>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</si>
  <si>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</si>
  <si>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</si>
  <si>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</si>
  <si>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</si>
  <si>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</si>
  <si>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</si>
  <si>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</si>
  <si>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</si>
  <si>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</si>
  <si>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</si>
  <si>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</si>
  <si>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</si>
  <si>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</si>
  <si>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</si>
  <si>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</si>
  <si>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</si>
  <si>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</si>
  <si>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</si>
  <si>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</si>
  <si>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</si>
  <si>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</si>
  <si>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</si>
  <si>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</si>
  <si>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</si>
  <si>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</si>
  <si>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</si>
  <si>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</si>
  <si>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</si>
  <si>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</si>
  <si>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</si>
  <si>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</si>
  <si>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</si>
  <si>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</si>
  <si>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</si>
  <si>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</si>
  <si>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</si>
  <si>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</si>
  <si>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</si>
  <si>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</si>
  <si>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</si>
  <si>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</si>
  <si>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</si>
  <si>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</si>
  <si>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</si>
  <si>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</si>
  <si>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</si>
  <si>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</si>
  <si>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</si>
  <si>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</si>
  <si>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</si>
  <si>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</si>
  <si>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</si>
  <si>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</si>
  <si>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</si>
  <si>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</si>
  <si>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</si>
  <si>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</si>
  <si>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</si>
  <si>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</si>
  <si>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</si>
  <si>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</si>
  <si>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</si>
  <si>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</si>
  <si>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</si>
  <si>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</si>
  <si>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</si>
  <si>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</si>
  <si>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</si>
  <si>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</si>
  <si>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</si>
  <si>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</si>
  <si>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</si>
  <si>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</si>
  <si>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</si>
  <si>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</si>
  <si>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</si>
  <si>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</si>
  <si>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</si>
  <si>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</si>
  <si>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</si>
  <si>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</si>
  <si>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</si>
  <si>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</si>
  <si>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</si>
  <si>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</si>
  <si>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</si>
  <si>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</si>
  <si>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</si>
  <si>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</si>
  <si>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</si>
  <si>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</si>
  <si>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</si>
  <si>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</si>
  <si>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</si>
  <si>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</si>
  <si>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</si>
  <si>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</si>
  <si>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</si>
  <si>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</si>
  <si>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</si>
  <si>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</si>
  <si>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</si>
  <si>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</si>
  <si>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</si>
  <si>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</si>
  <si>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</si>
  <si>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</si>
  <si>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</si>
  <si>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</si>
  <si>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</si>
  <si>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</si>
  <si>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</si>
  <si>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</si>
  <si>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</si>
  <si>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</si>
  <si>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</si>
  <si>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</si>
  <si>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</si>
  <si>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</si>
  <si>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</si>
  <si>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</si>
  <si>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</si>
  <si>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</si>
  <si>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</si>
  <si>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</si>
  <si>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</si>
  <si>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</si>
  <si>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</si>
  <si>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</si>
  <si>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</si>
  <si>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</si>
  <si>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</si>
  <si>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</si>
  <si>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</si>
  <si>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</si>
  <si>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</si>
  <si>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</si>
  <si>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</si>
  <si>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</si>
  <si>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</si>
  <si>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</si>
  <si>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</si>
  <si>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</si>
  <si>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</si>
  <si>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</si>
  <si>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</si>
  <si>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</si>
  <si>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</si>
  <si>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</si>
  <si>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</si>
  <si>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</si>
  <si>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</si>
  <si>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</si>
  <si>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</si>
  <si>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</si>
  <si>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</si>
  <si>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</si>
  <si>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</si>
  <si>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</si>
  <si>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</si>
  <si>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</si>
  <si>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</si>
  <si>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</si>
  <si>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</si>
  <si>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</si>
  <si>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</si>
  <si>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</si>
  <si>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</si>
  <si>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</si>
  <si>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</si>
  <si>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</si>
  <si>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</si>
  <si>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</si>
  <si>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</si>
  <si>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</si>
  <si>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</si>
  <si>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</si>
  <si>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</si>
  <si>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</si>
  <si>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</si>
  <si>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</si>
  <si>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</si>
  <si>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</si>
  <si>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</si>
  <si>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</si>
  <si>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</si>
  <si>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</si>
  <si>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</si>
  <si>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</si>
  <si>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</si>
  <si>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</si>
  <si>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</si>
  <si>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</si>
  <si>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</si>
  <si>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</si>
  <si>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</si>
  <si>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</si>
  <si>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</si>
  <si>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</si>
  <si>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</si>
  <si>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</si>
  <si>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</si>
  <si>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</si>
  <si>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</si>
  <si>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</si>
  <si>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</si>
  <si>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</si>
  <si>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</si>
  <si>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</si>
  <si>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</si>
  <si>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</si>
  <si>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</si>
  <si>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</si>
  <si>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</si>
  <si>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</si>
  <si>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</si>
  <si>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</si>
  <si>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</si>
  <si>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</si>
  <si>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</si>
  <si>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</si>
  <si>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</si>
  <si>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</si>
  <si>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</si>
  <si>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</si>
  <si>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</si>
  <si>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</si>
  <si>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</si>
  <si>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</si>
  <si>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</si>
  <si>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</si>
  <si>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</si>
  <si>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</si>
  <si>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</si>
  <si>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</si>
  <si>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</si>
  <si>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</si>
  <si>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</si>
  <si>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</si>
  <si>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</si>
  <si>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</si>
  <si>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</si>
  <si>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</si>
  <si>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</si>
  <si>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</si>
  <si>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</si>
  <si>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</si>
  <si>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</si>
  <si>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</si>
  <si>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</si>
  <si>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</si>
  <si>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</si>
  <si>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</si>
  <si>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</si>
  <si>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</si>
  <si>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</si>
  <si>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</si>
  <si>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</si>
  <si>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</si>
  <si>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</si>
  <si>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</si>
  <si>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</si>
  <si>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</si>
  <si>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</si>
  <si>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</si>
  <si>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</si>
  <si>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</si>
  <si>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</si>
  <si>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</si>
  <si>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</si>
  <si>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</si>
  <si>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</si>
  <si>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</si>
  <si>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</si>
  <si>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</si>
  <si>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</si>
  <si>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</si>
  <si>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</si>
  <si>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</si>
  <si>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</si>
  <si>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</si>
  <si>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</si>
  <si>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</si>
  <si>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</si>
  <si>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</si>
  <si>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</si>
  <si>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</si>
  <si>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</si>
  <si>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</si>
  <si>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</si>
  <si>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</si>
  <si>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</si>
  <si>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</si>
  <si>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</si>
  <si>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</si>
  <si>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</si>
  <si>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</si>
  <si>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</si>
  <si>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</si>
  <si>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</si>
  <si>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</si>
  <si>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</si>
  <si>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</si>
  <si>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</si>
  <si>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</si>
  <si>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</si>
  <si>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</si>
  <si>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</si>
  <si>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</si>
  <si>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</si>
  <si>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</si>
  <si>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</si>
  <si>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</si>
  <si>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</si>
  <si>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</si>
  <si>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</si>
  <si>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</si>
  <si>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</si>
  <si>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</si>
  <si>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</si>
  <si>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</si>
  <si>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</si>
  <si>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</si>
  <si>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</si>
  <si>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</si>
  <si>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</si>
  <si>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</si>
  <si>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</si>
  <si>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</si>
  <si>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</si>
  <si>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</si>
  <si>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</si>
  <si>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</si>
  <si>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</si>
  <si>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</si>
  <si>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</si>
  <si>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</si>
  <si>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</si>
  <si>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</si>
  <si>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</si>
  <si>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</si>
  <si>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</si>
  <si>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</si>
  <si>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</si>
  <si>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</si>
  <si>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</si>
  <si>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</si>
  <si>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</si>
  <si>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</si>
  <si>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</si>
  <si>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</si>
  <si>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</si>
  <si>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</si>
  <si>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</si>
  <si>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</si>
  <si>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</si>
  <si>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</si>
  <si>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</si>
  <si>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</si>
  <si>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</si>
  <si>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</si>
  <si>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</si>
  <si>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</si>
  <si>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</si>
  <si>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</si>
  <si>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</si>
  <si>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</si>
  <si>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</si>
  <si>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</si>
  <si>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</si>
  <si>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</si>
  <si>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</si>
  <si>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</si>
  <si>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</si>
  <si>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</si>
  <si>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</si>
  <si>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</si>
  <si>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</si>
  <si>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</si>
  <si>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</si>
  <si>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</si>
  <si>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</si>
  <si>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</si>
  <si>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</si>
  <si>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</si>
  <si>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</si>
  <si>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</si>
  <si>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</si>
  <si>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</si>
  <si>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</si>
  <si>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</si>
  <si>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</si>
  <si>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</si>
  <si>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</si>
  <si>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</si>
  <si>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</si>
  <si>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</si>
  <si>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</si>
  <si>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</si>
  <si>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</si>
  <si>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</si>
  <si>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</si>
  <si>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</si>
  <si>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</si>
  <si>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</si>
  <si>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</si>
  <si>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</si>
  <si>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</si>
  <si>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</si>
  <si>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</si>
  <si>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</si>
  <si>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</si>
  <si>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</si>
  <si>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</si>
  <si>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</si>
  <si>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</si>
  <si>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</si>
  <si>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</si>
  <si>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</si>
  <si>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</si>
  <si>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</si>
  <si>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</si>
  <si>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</si>
  <si>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</si>
  <si>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</si>
  <si>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</si>
  <si>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</si>
  <si>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</si>
  <si>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</si>
  <si>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</si>
  <si>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</si>
  <si>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</si>
  <si>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</si>
  <si>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</si>
  <si>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</si>
  <si>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</si>
  <si>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</si>
  <si>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</si>
  <si>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</si>
  <si>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</si>
  <si>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</si>
  <si>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</si>
  <si>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</si>
  <si>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</si>
  <si>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</si>
  <si>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</si>
  <si>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</si>
  <si>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</si>
  <si>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</si>
  <si>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</si>
  <si>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</si>
  <si>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</si>
  <si>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</si>
  <si>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</si>
  <si>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</si>
  <si>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</si>
  <si>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</si>
  <si>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</si>
  <si>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</si>
  <si>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</si>
  <si>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</si>
  <si>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</si>
  <si>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</si>
  <si>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</si>
  <si>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</si>
  <si>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</si>
  <si>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</si>
  <si>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</si>
  <si>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</si>
  <si>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</si>
  <si>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</si>
  <si>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</si>
  <si>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</si>
  <si>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</si>
  <si>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</si>
  <si>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</si>
  <si>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</si>
  <si>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</si>
  <si>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</si>
  <si>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</si>
  <si>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</si>
  <si>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</si>
  <si>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</si>
  <si>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</si>
  <si>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</si>
  <si>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</si>
  <si>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</si>
  <si>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</si>
  <si>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</si>
  <si>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</si>
  <si>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</si>
  <si>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</si>
  <si>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</si>
  <si>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</si>
  <si>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</si>
  <si>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</si>
  <si>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</si>
  <si>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</si>
  <si>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</si>
  <si>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</si>
  <si>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</si>
  <si>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</si>
  <si>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</si>
  <si>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</si>
  <si>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</si>
  <si>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</si>
  <si>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</si>
  <si>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</si>
  <si>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</si>
  <si>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</si>
  <si>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</si>
  <si>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</si>
  <si>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</si>
  <si>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</si>
  <si>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</si>
  <si>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</si>
  <si>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</si>
  <si>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</si>
  <si>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</si>
  <si>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</si>
  <si>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</si>
  <si>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</si>
  <si>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</si>
  <si>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</si>
  <si>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</si>
  <si>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</si>
  <si>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</si>
  <si>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</si>
  <si>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</si>
  <si>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</si>
  <si>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</si>
  <si>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</si>
  <si>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</si>
  <si>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</si>
  <si>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</si>
  <si>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</si>
  <si>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</si>
  <si>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</si>
  <si>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</si>
  <si>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</si>
  <si>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</si>
  <si>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</si>
  <si>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</si>
  <si>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</si>
  <si>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</si>
  <si>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</si>
  <si>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</si>
  <si>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</si>
  <si>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</si>
  <si>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</si>
  <si>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</si>
  <si>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</si>
  <si>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</si>
  <si>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</si>
  <si>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</si>
  <si>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</si>
  <si>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</si>
  <si>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</si>
  <si>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</si>
  <si>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</si>
  <si>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</si>
  <si>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</si>
  <si>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</si>
  <si>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</si>
  <si>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</si>
  <si>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</si>
  <si>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</si>
  <si>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</si>
  <si>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</si>
  <si>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</si>
  <si>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</si>
  <si>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</si>
  <si>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</si>
  <si>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</si>
  <si>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</si>
  <si>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</si>
  <si>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</si>
  <si>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</si>
  <si>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</si>
  <si>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</si>
  <si>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</si>
  <si>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</si>
  <si>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</si>
  <si>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</si>
  <si>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</si>
  <si>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</si>
  <si>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</si>
  <si>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</si>
  <si>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</si>
  <si>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</si>
  <si>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</si>
  <si>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</si>
  <si>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</si>
  <si>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</si>
  <si>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</si>
  <si>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</si>
  <si>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</si>
  <si>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</si>
  <si>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</si>
  <si>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</si>
  <si>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</si>
  <si>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</si>
  <si>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</si>
  <si>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</si>
  <si>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</si>
  <si>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</si>
  <si>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</si>
  <si>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</si>
  <si>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</si>
  <si>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</si>
  <si>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</si>
  <si>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</si>
  <si>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</si>
  <si>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</si>
  <si>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</si>
  <si>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</si>
  <si>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</si>
  <si>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</si>
  <si>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</si>
  <si>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</si>
  <si>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</si>
  <si>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</si>
  <si>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</si>
  <si>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</si>
  <si>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</si>
  <si>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</si>
  <si>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</si>
  <si>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</si>
  <si>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</si>
  <si>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</si>
  <si>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</si>
  <si>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</si>
  <si>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</si>
  <si>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</si>
  <si>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</si>
  <si>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</si>
  <si>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</si>
  <si>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</si>
  <si>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</si>
  <si>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</si>
  <si>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</si>
  <si>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</si>
  <si>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</si>
  <si>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</si>
  <si>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</si>
  <si>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</si>
  <si>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</si>
  <si>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</si>
  <si>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</si>
  <si>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</si>
  <si>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</si>
  <si>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</si>
  <si>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</si>
  <si>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</si>
  <si>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</si>
  <si>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</si>
  <si>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</si>
  <si>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</si>
  <si>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</si>
  <si>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</si>
  <si>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</si>
  <si>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</si>
  <si>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</si>
  <si>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</si>
  <si>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</si>
  <si>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</si>
  <si>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</si>
  <si>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</si>
  <si>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</si>
  <si>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</si>
  <si>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</si>
  <si>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</si>
  <si>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</si>
  <si>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</si>
  <si>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</si>
  <si>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</si>
  <si>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</si>
  <si>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</si>
  <si>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</si>
  <si>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</si>
  <si>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</si>
  <si>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</si>
  <si>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</si>
  <si>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</si>
  <si>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</si>
  <si>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</si>
  <si>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</si>
  <si>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</si>
  <si>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</si>
  <si>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</si>
  <si>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</si>
  <si>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</si>
  <si>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</si>
  <si>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</si>
  <si>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</si>
  <si>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</si>
  <si>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</si>
  <si>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</si>
  <si>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</si>
  <si>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</si>
  <si>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</si>
  <si>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</si>
  <si>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</si>
  <si>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</si>
  <si>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</si>
  <si>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</si>
  <si>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</si>
  <si>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</si>
  <si>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</si>
  <si>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</si>
  <si>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</si>
  <si>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</si>
  <si>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</si>
  <si>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</si>
  <si>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</si>
  <si>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</si>
  <si>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</si>
  <si>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</si>
  <si>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</si>
  <si>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</si>
  <si>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</si>
  <si>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</si>
  <si>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</si>
  <si>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</si>
  <si>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</si>
  <si>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</si>
  <si>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</si>
  <si>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</si>
  <si>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</si>
  <si>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</si>
  <si>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</si>
  <si>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</si>
  <si>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</si>
  <si>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</si>
  <si>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</si>
  <si>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</si>
  <si>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</si>
  <si>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</si>
  <si>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</si>
  <si>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</si>
  <si>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</si>
  <si>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</si>
  <si>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</si>
  <si>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</si>
  <si>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</si>
  <si>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</si>
  <si>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</si>
  <si>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</si>
  <si>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</si>
  <si>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</si>
  <si>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</si>
  <si>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</si>
  <si>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</si>
  <si>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</si>
  <si>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</si>
  <si>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</si>
  <si>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</si>
  <si>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</si>
  <si>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</si>
  <si>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</si>
  <si>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</si>
  <si>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</si>
  <si>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</si>
  <si>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</si>
  <si>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</si>
  <si>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</si>
  <si>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</si>
  <si>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</si>
  <si>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</si>
  <si>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</si>
  <si>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</si>
  <si>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</si>
  <si>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</si>
  <si>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</si>
  <si>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</si>
  <si>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</si>
  <si>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</si>
  <si>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</si>
  <si>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</si>
  <si>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</si>
  <si>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</si>
  <si>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</si>
  <si>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</si>
  <si>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</si>
  <si>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</si>
  <si>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</si>
  <si>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</si>
  <si>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</si>
  <si>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</si>
  <si>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</si>
  <si>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</si>
  <si>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</si>
  <si>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</si>
  <si>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</si>
  <si>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</si>
  <si>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</si>
  <si>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</si>
  <si>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</si>
  <si>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</si>
  <si>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</si>
  <si>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</si>
  <si>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</si>
  <si>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</si>
  <si>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</si>
  <si>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</si>
  <si>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</si>
  <si>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</si>
  <si>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</si>
  <si>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</si>
  <si>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</si>
  <si>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</si>
  <si>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</si>
  <si>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</si>
  <si>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</si>
  <si>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</si>
  <si>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</si>
  <si>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</si>
  <si>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</si>
  <si>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</si>
  <si>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</si>
  <si>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</si>
  <si>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</si>
  <si>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</si>
  <si>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</si>
  <si>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</si>
  <si>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</si>
  <si>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</si>
  <si>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</si>
  <si>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</si>
  <si>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</si>
  <si>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</si>
  <si>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</si>
  <si>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</si>
  <si>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</si>
  <si>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</si>
  <si>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</si>
  <si>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</si>
  <si>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</si>
  <si>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</si>
  <si>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</si>
  <si>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</si>
  <si>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</si>
  <si>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</si>
  <si>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</si>
  <si>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</si>
  <si>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</si>
  <si>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</si>
  <si>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</si>
  <si>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</si>
  <si>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</si>
  <si>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</si>
  <si>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</si>
  <si>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</si>
  <si>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</si>
  <si>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</si>
  <si>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</si>
  <si>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</si>
  <si>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</si>
  <si>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</si>
  <si>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</si>
  <si>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</si>
  <si>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</si>
  <si>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</si>
  <si>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</si>
  <si>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</si>
  <si>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</si>
  <si>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</si>
  <si>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</si>
  <si>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</si>
  <si>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</si>
  <si>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</si>
  <si>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</si>
  <si>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</si>
  <si>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</si>
  <si>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</si>
  <si>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</si>
  <si>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</si>
  <si>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</si>
  <si>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</si>
  <si>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</si>
  <si>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</si>
  <si>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</si>
  <si>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</si>
  <si>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</si>
  <si>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</si>
  <si>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</si>
  <si>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</si>
  <si>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</si>
  <si>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</si>
  <si>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</si>
  <si>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</si>
  <si>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</si>
  <si>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</si>
  <si>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</si>
  <si>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</si>
  <si>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</si>
  <si>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</si>
  <si>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</si>
  <si>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</si>
  <si>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</si>
  <si>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</si>
  <si>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</si>
  <si>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</si>
  <si>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</si>
  <si>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</si>
  <si>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</si>
  <si>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</si>
  <si>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</si>
  <si>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</si>
  <si>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</si>
  <si>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</si>
  <si>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</si>
  <si>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</si>
  <si>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</si>
  <si>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</si>
  <si>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</si>
  <si>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</si>
  <si>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</si>
  <si>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</si>
  <si>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</si>
  <si>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</si>
  <si>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</si>
  <si>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</si>
  <si>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</si>
  <si>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</si>
  <si>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</si>
  <si>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</si>
  <si>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</si>
  <si>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</si>
  <si>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</si>
  <si>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</si>
  <si>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</si>
  <si>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</si>
  <si>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</si>
  <si>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</si>
  <si>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</si>
  <si>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</si>
  <si>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</si>
  <si>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</si>
  <si>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</si>
  <si>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</si>
  <si>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</si>
  <si>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</si>
  <si>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</si>
  <si>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</si>
  <si>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</si>
  <si>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</si>
  <si>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</si>
  <si>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</si>
  <si>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</si>
  <si>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</si>
  <si>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</si>
  <si>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</si>
  <si>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</si>
  <si>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</si>
  <si>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</si>
  <si>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</si>
  <si>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</si>
  <si>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</si>
  <si>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</si>
  <si>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</si>
  <si>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</si>
  <si>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</si>
  <si>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</si>
  <si>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</si>
  <si>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</si>
  <si>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</si>
  <si>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</si>
  <si>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</si>
  <si>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</si>
  <si>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</si>
  <si>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</si>
  <si>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</si>
  <si>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</si>
  <si>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</si>
  <si>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</si>
  <si>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</si>
  <si>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</si>
  <si>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</si>
  <si>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</si>
  <si>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</si>
  <si>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</si>
  <si>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</si>
  <si>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</si>
  <si>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</si>
  <si>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</si>
  <si>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</si>
  <si>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</si>
  <si>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</si>
  <si>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</si>
  <si>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</si>
  <si>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</si>
  <si>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</si>
  <si>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</si>
  <si>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</si>
  <si>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</si>
  <si>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</si>
  <si>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</si>
  <si>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</si>
  <si>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</si>
  <si>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</si>
  <si>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</si>
  <si>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</si>
  <si>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</si>
  <si>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</si>
  <si>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</si>
  <si>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</si>
  <si>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</si>
  <si>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</si>
  <si>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</si>
  <si>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</si>
  <si>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</si>
  <si>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</si>
  <si>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</si>
  <si>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</si>
  <si>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</si>
  <si>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</si>
  <si>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</si>
  <si>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</si>
  <si>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</si>
  <si>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</si>
  <si>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</si>
  <si>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</si>
  <si>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</si>
  <si>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</si>
  <si>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</si>
  <si>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</si>
  <si>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</si>
  <si>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</si>
  <si>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</si>
  <si>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</si>
  <si>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</si>
  <si>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</si>
  <si>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</si>
  <si>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</si>
  <si>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</si>
  <si>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</si>
  <si>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</si>
  <si>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</si>
  <si>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</si>
  <si>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</si>
  <si>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</si>
  <si>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</si>
  <si>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</si>
  <si>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</si>
  <si>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</si>
  <si>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</si>
  <si>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</si>
  <si>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</si>
  <si>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</si>
  <si>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</si>
  <si>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</si>
  <si>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</si>
  <si>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</si>
  <si>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</si>
  <si>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</si>
  <si>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</si>
  <si>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</si>
  <si>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</si>
  <si>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</si>
  <si>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</si>
  <si>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</si>
  <si>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</si>
  <si>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</si>
  <si>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</si>
  <si>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</si>
  <si>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</si>
  <si>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</si>
  <si>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</si>
  <si>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</si>
  <si>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</si>
  <si>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</si>
  <si>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</si>
  <si>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</si>
  <si>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</si>
  <si>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</si>
  <si>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</si>
  <si>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</si>
  <si>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</si>
  <si>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</si>
  <si>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</si>
  <si>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</si>
  <si>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</si>
  <si>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</si>
  <si>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</si>
  <si>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</si>
  <si>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</si>
  <si>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</si>
  <si>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</si>
  <si>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</si>
  <si>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</si>
  <si>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</si>
  <si>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</si>
  <si>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</si>
  <si>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</si>
  <si>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</si>
  <si>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</si>
  <si>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</si>
  <si>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</si>
  <si>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</si>
  <si>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</si>
  <si>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</si>
  <si>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</si>
  <si>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</si>
  <si>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</si>
  <si>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</si>
  <si>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</si>
  <si>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</si>
  <si>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</si>
  <si>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</si>
  <si>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</si>
  <si>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</si>
  <si>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</si>
  <si>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</si>
  <si>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</si>
  <si>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</si>
  <si>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</si>
  <si>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</si>
  <si>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</si>
  <si>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</si>
  <si>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</si>
  <si>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</si>
  <si>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</si>
  <si>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</si>
  <si>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</si>
  <si>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</si>
  <si>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</si>
  <si>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</si>
  <si>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</si>
  <si>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</si>
  <si>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</si>
  <si>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</si>
  <si>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</si>
  <si>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</si>
  <si>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</si>
  <si>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</si>
  <si>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</si>
  <si>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</si>
  <si>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</si>
  <si>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</si>
  <si>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</si>
  <si>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</si>
  <si>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</si>
  <si>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</si>
  <si>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</si>
  <si>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</si>
  <si>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</si>
  <si>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</si>
  <si>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</si>
  <si>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</si>
  <si>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</si>
  <si>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</si>
  <si>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</si>
  <si>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</si>
  <si>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</si>
  <si>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</si>
  <si>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</si>
  <si>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</si>
  <si>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</si>
  <si>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</si>
  <si>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</si>
  <si>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</si>
  <si>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</si>
  <si>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</si>
  <si>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</si>
  <si>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</si>
  <si>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</si>
  <si>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</si>
  <si>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</si>
  <si>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</si>
  <si>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</si>
  <si>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</si>
  <si>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</si>
  <si>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</si>
  <si>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</si>
  <si>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</si>
  <si>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</si>
  <si>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</si>
  <si>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</si>
  <si>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</si>
  <si>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</si>
  <si>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</si>
  <si>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</si>
  <si>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</si>
  <si>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</si>
  <si>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</si>
  <si>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</si>
  <si>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</si>
  <si>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</si>
  <si>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</si>
  <si>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</si>
  <si>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</si>
  <si>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</si>
  <si>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</si>
  <si>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</si>
  <si>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</si>
  <si>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</si>
  <si>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</si>
  <si>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</si>
  <si>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</si>
  <si>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</si>
  <si>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</si>
  <si>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</si>
  <si>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</si>
  <si>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</si>
  <si>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</si>
  <si>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</si>
  <si>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</si>
  <si>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</si>
  <si>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</si>
  <si>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</si>
  <si>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</si>
  <si>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</si>
  <si>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</si>
  <si>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</si>
  <si>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</si>
  <si>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</si>
  <si>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</si>
  <si>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</si>
  <si>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</si>
  <si>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</si>
  <si>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</si>
  <si>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</si>
  <si>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</si>
  <si>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</si>
  <si>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</si>
  <si>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</si>
  <si>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</si>
  <si>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</si>
  <si>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</si>
  <si>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</si>
  <si>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</si>
  <si>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</si>
  <si>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</si>
  <si>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</si>
  <si>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</si>
  <si>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</si>
  <si>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</si>
  <si>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</si>
  <si>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</si>
  <si>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</si>
  <si>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</si>
  <si>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</si>
  <si>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</si>
  <si>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</si>
  <si>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</si>
  <si>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</si>
  <si>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</si>
  <si>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</si>
  <si>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</si>
  <si>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</si>
  <si>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</si>
  <si>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</si>
  <si>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</si>
  <si>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</si>
  <si>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</si>
  <si>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</si>
  <si>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</si>
  <si>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</si>
  <si>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</si>
  <si>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</si>
  <si>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</si>
  <si>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</si>
  <si>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</si>
  <si>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</si>
  <si>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</si>
  <si>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</si>
  <si>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</si>
  <si>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</si>
  <si>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</si>
  <si>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</si>
  <si>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</si>
  <si>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</si>
  <si>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</si>
  <si>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</si>
  <si>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</si>
  <si>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</si>
  <si>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</si>
  <si>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</si>
  <si>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</si>
  <si>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</si>
  <si>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</si>
  <si>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</si>
  <si>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</si>
  <si>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</si>
  <si>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</si>
  <si>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</si>
  <si>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</si>
  <si>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</si>
  <si>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</si>
  <si>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</si>
  <si>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</si>
  <si>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</si>
  <si>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</si>
  <si>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</si>
  <si>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</si>
  <si>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</si>
  <si>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</si>
  <si>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</si>
  <si>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</si>
  <si>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</si>
  <si>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</si>
  <si>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</si>
  <si>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</si>
  <si>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</si>
  <si>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</si>
  <si>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</si>
  <si>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</si>
  <si>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</si>
  <si>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</si>
  <si>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</si>
  <si>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</si>
  <si>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</si>
  <si>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</si>
  <si>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</si>
  <si>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</si>
  <si>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</si>
  <si>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</si>
  <si>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</si>
  <si>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</si>
  <si>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</si>
  <si>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</si>
  <si>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</si>
  <si>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</si>
  <si>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</si>
  <si>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</si>
  <si>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</si>
  <si>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</si>
  <si>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</si>
  <si>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</si>
  <si>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</si>
  <si>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</si>
  <si>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</si>
  <si>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</si>
  <si>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</si>
  <si>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</si>
  <si>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</si>
  <si>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</si>
  <si>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</si>
  <si>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</si>
  <si>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</si>
  <si>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</si>
  <si>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</si>
  <si>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</si>
  <si>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</si>
  <si>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</si>
  <si>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</si>
  <si>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</si>
  <si>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</si>
  <si>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</si>
  <si>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</si>
  <si>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</si>
  <si>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</si>
  <si>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</si>
  <si>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</si>
  <si>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</si>
  <si>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</si>
  <si>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</si>
  <si>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</si>
  <si>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</si>
  <si>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</si>
  <si>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</si>
  <si>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</si>
  <si>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</si>
  <si>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</si>
  <si>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</si>
  <si>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</si>
  <si>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</si>
  <si>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</si>
  <si>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</si>
  <si>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</si>
  <si>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</si>
  <si>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</si>
  <si>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</si>
  <si>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</si>
  <si>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</si>
  <si>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</si>
  <si>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</si>
  <si>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</si>
  <si>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</si>
  <si>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</si>
  <si>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</si>
  <si>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</si>
  <si>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</si>
  <si>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</si>
  <si>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</si>
  <si>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</si>
  <si>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</si>
  <si>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</si>
  <si>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</si>
  <si>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</si>
  <si>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</si>
  <si>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</si>
  <si>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</si>
  <si>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</si>
  <si>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</si>
  <si>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</si>
  <si>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</si>
  <si>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</si>
  <si>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</si>
  <si>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</si>
  <si>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</si>
  <si>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</si>
  <si>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</si>
  <si>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</si>
  <si>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</si>
  <si>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</si>
  <si>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</si>
  <si>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</si>
  <si>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</si>
  <si>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</si>
  <si>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</si>
  <si>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</si>
  <si>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</si>
  <si>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</si>
  <si>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</si>
  <si>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</si>
  <si>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</si>
  <si>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</si>
  <si>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</si>
  <si>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</si>
  <si>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</si>
  <si>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</si>
  <si>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</si>
  <si>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</si>
  <si>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</si>
  <si>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</si>
  <si>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</si>
  <si>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</si>
  <si>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</si>
  <si>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</si>
  <si>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</si>
  <si>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</si>
  <si>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</si>
  <si>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</si>
  <si>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</si>
  <si>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</si>
  <si>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</si>
  <si>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</si>
  <si>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</si>
  <si>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</si>
  <si>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</si>
  <si>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</si>
  <si>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</si>
  <si>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</si>
  <si>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</si>
  <si>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</si>
  <si>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</si>
  <si>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</si>
  <si>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</si>
  <si>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</si>
  <si>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</si>
  <si>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</si>
  <si>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</si>
  <si>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</si>
  <si>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</si>
  <si>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</si>
  <si>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</si>
  <si>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</si>
  <si>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</si>
  <si>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</si>
  <si>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</si>
  <si>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</si>
  <si>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</si>
  <si>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</si>
  <si>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</si>
  <si>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</si>
  <si>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</si>
  <si>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</si>
  <si>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</si>
  <si>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</si>
  <si>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</si>
  <si>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</si>
  <si>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</si>
  <si>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</si>
  <si>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</si>
  <si>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</si>
  <si>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</si>
  <si>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</si>
  <si>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</si>
  <si>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</si>
  <si>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</si>
  <si>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</si>
  <si>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</si>
  <si>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</si>
  <si>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</si>
  <si>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</si>
  <si>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</si>
  <si>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</si>
  <si>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</si>
  <si>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</si>
  <si>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</si>
  <si>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</si>
  <si>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</si>
  <si>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</si>
  <si>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</si>
  <si>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</si>
  <si>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</si>
  <si>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</si>
  <si>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</si>
  <si>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</si>
  <si>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</si>
  <si>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</si>
  <si>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</si>
  <si>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</si>
  <si>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</si>
  <si>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</si>
  <si>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</si>
  <si>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</si>
  <si>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</si>
  <si>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</si>
  <si>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</si>
  <si>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</si>
  <si>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</si>
  <si>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</si>
  <si>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</si>
  <si>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</si>
  <si>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</si>
  <si>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</si>
  <si>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</si>
  <si>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</si>
  <si>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</si>
  <si>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</si>
  <si>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</si>
  <si>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</si>
  <si>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</si>
  <si>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</si>
  <si>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</si>
  <si>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</si>
  <si>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</si>
  <si>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</si>
  <si>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</si>
  <si>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</si>
  <si>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</si>
  <si>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</si>
  <si>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</si>
  <si>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</si>
  <si>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</si>
  <si>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</si>
  <si>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</si>
  <si>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</si>
  <si>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</si>
  <si>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</si>
  <si>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</si>
  <si>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</si>
  <si>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</si>
  <si>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</si>
  <si>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</si>
  <si>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</si>
  <si>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</si>
  <si>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</si>
  <si>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</si>
  <si>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</si>
  <si>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</si>
  <si>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</si>
  <si>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</si>
  <si>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</si>
  <si>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</si>
  <si>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</si>
  <si>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</si>
  <si>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</si>
  <si>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</si>
  <si>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</si>
  <si>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</si>
  <si>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</si>
  <si>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</si>
  <si>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</si>
  <si>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</si>
  <si>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</si>
  <si>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</si>
  <si>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</si>
  <si>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</si>
  <si>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</si>
  <si>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</si>
  <si>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</si>
  <si>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</si>
  <si>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</si>
  <si>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</si>
  <si>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</si>
  <si>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</si>
  <si>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</si>
  <si>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</si>
  <si>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</si>
  <si>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</si>
  <si>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</si>
  <si>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</si>
  <si>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</si>
  <si>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</si>
  <si>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</si>
  <si>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</si>
  <si>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</si>
  <si>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</si>
  <si>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</si>
  <si>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</si>
  <si>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</si>
  <si>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</si>
  <si>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</si>
  <si>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</si>
  <si>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</si>
  <si>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</si>
  <si>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</si>
  <si>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</si>
  <si>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</si>
  <si>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</si>
  <si>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</si>
  <si>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</si>
  <si>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</si>
  <si>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</si>
  <si>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</si>
  <si>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</si>
  <si>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</si>
  <si>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</si>
  <si>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</si>
  <si>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</si>
  <si>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</si>
  <si>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</si>
  <si>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</si>
  <si>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</si>
  <si>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</si>
  <si>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</si>
  <si>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</si>
  <si>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</si>
  <si>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</si>
  <si>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</si>
  <si>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</si>
  <si>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</si>
  <si>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</si>
  <si>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</si>
  <si>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</si>
  <si>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</si>
  <si>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</si>
  <si>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</si>
  <si>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</si>
  <si>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</si>
  <si>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</si>
  <si>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</si>
  <si>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</si>
  <si>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</si>
  <si>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</si>
  <si>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</si>
  <si>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</si>
  <si>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</si>
  <si>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</si>
  <si>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</si>
  <si>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</si>
  <si>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</si>
  <si>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</si>
  <si>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</si>
  <si>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</si>
  <si>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</si>
  <si>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</si>
  <si>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</si>
  <si>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</si>
  <si>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</si>
  <si>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</si>
  <si>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</si>
  <si>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</si>
  <si>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</si>
  <si>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</si>
  <si>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</si>
  <si>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</si>
  <si>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</si>
  <si>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</si>
  <si>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</si>
  <si>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</si>
  <si>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</si>
  <si>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</si>
  <si>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</si>
  <si>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</si>
  <si>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</si>
  <si>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</si>
  <si>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</si>
  <si>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</si>
  <si>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</si>
  <si>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</si>
  <si>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</si>
  <si>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</si>
  <si>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</si>
  <si>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</si>
  <si>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</si>
  <si>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</si>
  <si>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</si>
  <si>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</si>
  <si>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</si>
  <si>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</si>
  <si>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</si>
  <si>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</si>
  <si>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</si>
  <si>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</si>
  <si>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</si>
  <si>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</si>
  <si>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</si>
  <si>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</si>
  <si>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</si>
  <si>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</si>
  <si>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</si>
  <si>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</si>
  <si>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</si>
  <si>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</si>
  <si>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</si>
  <si>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</si>
  <si>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</si>
  <si>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</si>
  <si>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</si>
  <si>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</si>
  <si>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</si>
  <si>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</si>
  <si>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</si>
  <si>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</si>
  <si>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</si>
  <si>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</si>
  <si>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</si>
  <si>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</si>
  <si>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</si>
  <si>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</si>
  <si>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</si>
  <si>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</si>
  <si>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</si>
  <si>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</si>
  <si>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</si>
  <si>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</si>
  <si>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</si>
  <si>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</si>
  <si>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</si>
  <si>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</si>
  <si>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</si>
  <si>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</si>
  <si>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</si>
  <si>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</si>
  <si>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</si>
  <si>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</si>
  <si>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</si>
  <si>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</si>
  <si>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</si>
  <si>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</si>
  <si>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</si>
  <si>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</si>
  <si>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</si>
  <si>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</si>
  <si>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</si>
  <si>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</si>
  <si>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</si>
  <si>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</si>
  <si>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</si>
  <si>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</si>
  <si>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</si>
  <si>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</si>
  <si>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</si>
  <si>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</si>
  <si>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</si>
  <si>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</si>
  <si>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</si>
  <si>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</si>
  <si>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</si>
  <si>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</si>
  <si>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</si>
  <si>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</si>
  <si>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</si>
  <si>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</si>
  <si>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</si>
  <si>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</si>
  <si>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</si>
  <si>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</si>
  <si>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</si>
  <si>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</si>
  <si>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</si>
  <si>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</si>
  <si>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</si>
  <si>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</si>
  <si>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</si>
  <si>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</si>
  <si>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</si>
  <si>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</si>
  <si>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</si>
  <si>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</si>
  <si>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</si>
  <si>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</si>
  <si>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</si>
  <si>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</si>
  <si>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</si>
  <si>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</si>
  <si>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</si>
  <si>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</si>
  <si>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</si>
  <si>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</si>
  <si>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</si>
  <si>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</si>
  <si>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</si>
  <si>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</si>
  <si>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</si>
  <si>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</si>
  <si>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</si>
  <si>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</si>
  <si>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</si>
  <si>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</si>
  <si>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</si>
  <si>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</si>
  <si>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</si>
  <si>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</si>
  <si>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</si>
  <si>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</si>
  <si>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</si>
  <si>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</si>
  <si>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</si>
  <si>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</si>
  <si>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</si>
  <si>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</si>
  <si>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</si>
  <si>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</si>
  <si>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</si>
  <si>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</si>
  <si>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</si>
  <si>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</si>
  <si>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</si>
  <si>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</si>
  <si>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</si>
  <si>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</si>
  <si>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</si>
  <si>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</si>
  <si>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</si>
  <si>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</si>
  <si>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</si>
  <si>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</si>
  <si>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</si>
  <si>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</si>
  <si>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</si>
  <si>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</si>
  <si>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</si>
  <si>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</si>
  <si>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</si>
  <si>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</si>
  <si>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</si>
  <si>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</si>
  <si>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</si>
  <si>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</si>
  <si>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</si>
  <si>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</si>
  <si>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</si>
  <si>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</si>
  <si>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</si>
  <si>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</si>
  <si>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</si>
  <si>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</si>
  <si>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</si>
  <si>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</si>
  <si>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</si>
  <si>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</si>
  <si>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</si>
  <si>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</si>
  <si>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</si>
  <si>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</si>
  <si>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</si>
  <si>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</si>
  <si>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</si>
  <si>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</si>
  <si>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</si>
  <si>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</si>
  <si>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</si>
  <si>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</si>
  <si>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</si>
  <si>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</si>
  <si>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</si>
  <si>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</si>
  <si>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</si>
  <si>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</si>
  <si>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</si>
  <si>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</si>
  <si>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</si>
  <si>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</si>
  <si>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</si>
  <si>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</si>
  <si>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</si>
  <si>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</si>
  <si>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</si>
  <si>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</si>
  <si>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</si>
  <si>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</si>
  <si>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</si>
  <si>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</si>
  <si>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</si>
  <si>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</si>
  <si>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</si>
  <si>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</si>
  <si>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</si>
  <si>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</si>
  <si>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</si>
  <si>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</si>
  <si>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</si>
  <si>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</si>
  <si>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</si>
  <si>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</si>
  <si>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</si>
  <si>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</si>
  <si>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</si>
  <si>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</si>
  <si>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</si>
  <si>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</si>
  <si>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</si>
  <si>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</si>
  <si>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</si>
  <si>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</si>
  <si>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</si>
  <si>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</si>
  <si>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</si>
  <si>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</si>
  <si>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</si>
  <si>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</si>
  <si>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</si>
  <si>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</si>
  <si>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</si>
  <si>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</si>
  <si>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</si>
  <si>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</si>
  <si>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</si>
  <si>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</si>
  <si>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</si>
  <si>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</si>
  <si>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</si>
  <si>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</si>
  <si>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</si>
  <si>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</si>
  <si>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</si>
  <si>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</si>
  <si>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</si>
  <si>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</si>
  <si>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</si>
  <si>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</si>
  <si>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</si>
  <si>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</si>
  <si>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</si>
  <si>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</si>
  <si>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</si>
  <si>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</si>
  <si>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</si>
  <si>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</si>
  <si>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</si>
  <si>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</si>
  <si>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</si>
  <si>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</si>
  <si>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</si>
  <si>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</si>
  <si>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</si>
  <si>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</si>
  <si>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</si>
  <si>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</si>
  <si>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</si>
  <si>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</si>
  <si>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</si>
  <si>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</si>
  <si>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</si>
  <si>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</si>
  <si>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</si>
  <si>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</si>
  <si>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</si>
  <si>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</si>
  <si>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</si>
  <si>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</si>
  <si>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</si>
  <si>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</si>
  <si>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</si>
  <si>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</si>
  <si>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</si>
  <si>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</si>
  <si>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</si>
  <si>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</si>
  <si>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</si>
  <si>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</si>
  <si>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</si>
  <si>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</si>
  <si>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</si>
  <si>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</si>
  <si>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</si>
  <si>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</si>
  <si>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</si>
  <si>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</si>
  <si>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</si>
  <si>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</si>
  <si>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</si>
  <si>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</si>
  <si>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</si>
  <si>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</si>
  <si>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</si>
  <si>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</si>
  <si>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</si>
  <si>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</si>
  <si>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</si>
  <si>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</si>
  <si>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</si>
  <si>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</si>
  <si>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</si>
  <si>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</si>
  <si>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</si>
  <si>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</si>
  <si>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</si>
  <si>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</si>
  <si>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</si>
  <si>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</si>
  <si>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</si>
  <si>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</si>
  <si>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</si>
  <si>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</si>
  <si>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</si>
  <si>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</si>
  <si>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</si>
  <si>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</si>
  <si>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</si>
  <si>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</si>
  <si>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</si>
  <si>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</si>
  <si>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</si>
  <si>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</si>
  <si>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</si>
  <si>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</si>
  <si>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</si>
  <si>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</si>
  <si>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</si>
  <si>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</si>
  <si>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</si>
  <si>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</si>
  <si>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</si>
  <si>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</si>
  <si>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</si>
  <si>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</si>
  <si>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</si>
  <si>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</si>
  <si>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</si>
  <si>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</si>
  <si>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</si>
  <si>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</si>
  <si>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</si>
  <si>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</si>
  <si>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</si>
  <si>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</si>
  <si>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</si>
  <si>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</si>
  <si>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</si>
  <si>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</si>
  <si>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</si>
  <si>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</si>
  <si>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</si>
  <si>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</si>
  <si>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</si>
  <si>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</si>
  <si>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</si>
  <si>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</si>
  <si>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</si>
  <si>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</si>
  <si>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</si>
  <si>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</si>
  <si>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</si>
  <si>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</si>
  <si>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</si>
  <si>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</si>
  <si>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</si>
  <si>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</si>
  <si>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</si>
  <si>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</si>
  <si>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</si>
  <si>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</si>
  <si>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</si>
  <si>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</si>
  <si>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</si>
  <si>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</si>
  <si>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</si>
  <si>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</si>
  <si>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</si>
  <si>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</si>
  <si>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</si>
  <si>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</si>
  <si>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</si>
  <si>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</si>
  <si>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</si>
  <si>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</si>
  <si>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</si>
  <si>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</si>
  <si>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</si>
  <si>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</si>
  <si>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</si>
  <si>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</si>
  <si>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</si>
  <si>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</si>
  <si>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</si>
  <si>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</si>
  <si>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</si>
  <si>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</si>
  <si>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</si>
  <si>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</si>
  <si>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</si>
  <si>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</si>
  <si>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</si>
  <si>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</si>
  <si>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</si>
  <si>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</si>
  <si>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</si>
  <si>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</si>
  <si>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</si>
  <si>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</si>
  <si>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</si>
  <si>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</si>
  <si>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</si>
  <si>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</si>
  <si>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</si>
  <si>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</si>
  <si>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</si>
  <si>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</si>
  <si>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</si>
  <si>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</si>
  <si>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</si>
  <si>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</si>
  <si>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</si>
  <si>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</si>
  <si>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</si>
  <si>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</si>
  <si>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</si>
  <si>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</si>
  <si>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</si>
  <si>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</si>
  <si>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</si>
  <si>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</si>
  <si>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</si>
  <si>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</si>
  <si>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</si>
  <si>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</si>
  <si>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</si>
  <si>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</si>
  <si>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</si>
  <si>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</si>
  <si>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</si>
  <si>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</si>
  <si>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</si>
  <si>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</si>
  <si>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</si>
  <si>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</si>
  <si>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</si>
  <si>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</si>
  <si>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</si>
  <si>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</si>
  <si>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</si>
  <si>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</si>
  <si>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</si>
  <si>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</si>
  <si>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</si>
  <si>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</si>
  <si>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</si>
  <si>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</si>
  <si>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</si>
  <si>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</si>
  <si>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</si>
  <si>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</si>
  <si>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</si>
  <si>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</si>
  <si>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</si>
  <si>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</si>
  <si>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</si>
  <si>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</si>
  <si>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</si>
  <si>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</si>
  <si>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</si>
  <si>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</si>
  <si>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</si>
  <si>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</si>
  <si>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</si>
  <si>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</si>
  <si>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</si>
  <si>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</si>
  <si>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</si>
  <si>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</si>
  <si>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</si>
  <si>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</si>
  <si>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</si>
  <si>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</si>
  <si>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</si>
  <si>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</si>
  <si>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</si>
  <si>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</si>
  <si>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</si>
  <si>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</si>
  <si>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</si>
  <si>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</si>
  <si>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</si>
  <si>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</si>
  <si>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</si>
  <si>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</si>
  <si>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</si>
  <si>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</si>
  <si>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</si>
  <si>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</si>
  <si>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</si>
  <si>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</si>
  <si>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</si>
  <si>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</si>
  <si>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</si>
  <si>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</si>
  <si>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</si>
  <si>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</si>
  <si>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</si>
  <si>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</si>
  <si>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</si>
  <si>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</si>
  <si>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</si>
  <si>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</si>
  <si>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</si>
  <si>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</si>
  <si>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</si>
  <si>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</si>
  <si>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</si>
  <si>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</si>
  <si>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</si>
  <si>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</si>
  <si>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</si>
  <si>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</si>
  <si>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</si>
  <si>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</si>
  <si>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</si>
  <si>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</si>
  <si>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</si>
  <si>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</si>
  <si>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</si>
  <si>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</si>
  <si>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</si>
  <si>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</si>
  <si>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</si>
  <si>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</si>
  <si>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</si>
  <si>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</si>
  <si>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</si>
  <si>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</si>
  <si>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</si>
  <si>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</si>
  <si>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</si>
  <si>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</si>
  <si>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</si>
  <si>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</si>
  <si>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</si>
  <si>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</si>
  <si>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</si>
  <si>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</si>
  <si>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</si>
  <si>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</si>
  <si>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</si>
  <si>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</si>
  <si>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</si>
  <si>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</si>
  <si>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</si>
  <si>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</si>
  <si>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</si>
  <si>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</si>
  <si>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</si>
  <si>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</si>
  <si>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</si>
  <si>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</si>
  <si>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</si>
  <si>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</si>
  <si>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</si>
  <si>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</si>
  <si>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</si>
  <si>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</si>
  <si>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</si>
  <si>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</si>
  <si>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</si>
  <si>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</si>
  <si>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</si>
  <si>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</si>
  <si>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</si>
  <si>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</si>
  <si>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</si>
  <si>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</si>
  <si>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</si>
  <si>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</si>
  <si>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</si>
  <si>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</si>
  <si>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</si>
  <si>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</si>
  <si>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</si>
  <si>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</si>
  <si>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</si>
  <si>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</si>
  <si>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</si>
  <si>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</si>
  <si>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</si>
  <si>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</si>
  <si>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</si>
  <si>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</si>
  <si>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</si>
  <si>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</si>
  <si>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</si>
  <si>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</si>
  <si>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</si>
  <si>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</si>
  <si>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</si>
  <si>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</si>
  <si>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</si>
  <si>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</si>
  <si>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</si>
  <si>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</si>
  <si>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</si>
  <si>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</si>
  <si>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</si>
  <si>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</si>
  <si>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</si>
  <si>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</si>
  <si>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</si>
  <si>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</si>
  <si>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</si>
  <si>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</si>
  <si>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</si>
  <si>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</si>
  <si>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</si>
  <si>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</si>
  <si>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</si>
  <si>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</si>
  <si>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</si>
  <si>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</si>
  <si>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</si>
  <si>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</si>
  <si>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</si>
  <si>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</si>
  <si>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</si>
  <si>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</si>
  <si>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</si>
  <si>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</si>
  <si>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</si>
  <si>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</si>
  <si>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</si>
  <si>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</si>
  <si>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</si>
  <si>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</si>
  <si>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</si>
  <si>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</si>
  <si>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</si>
  <si>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</si>
  <si>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</si>
  <si>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</si>
  <si>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</si>
  <si>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</si>
  <si>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</si>
  <si>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</si>
  <si>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</si>
  <si>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</si>
  <si>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</si>
  <si>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</si>
  <si>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</si>
  <si>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</si>
  <si>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</si>
  <si>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</si>
  <si>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</si>
  <si>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</si>
  <si>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</si>
  <si>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</si>
  <si>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</si>
  <si>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</si>
  <si>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</si>
  <si>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</si>
  <si>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</si>
  <si>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</si>
  <si>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</si>
  <si>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</si>
  <si>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</si>
  <si>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</si>
  <si>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</si>
  <si>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</si>
  <si>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</si>
  <si>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</si>
  <si>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</si>
  <si>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</si>
  <si>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</si>
  <si>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</si>
  <si>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</si>
  <si>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</si>
  <si>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</si>
  <si>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</si>
  <si>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</si>
  <si>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</si>
  <si>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</si>
  <si>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</si>
  <si>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</si>
  <si>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</si>
  <si>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</si>
  <si>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</si>
  <si>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</si>
  <si>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</si>
  <si>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</si>
  <si>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</si>
  <si>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</si>
  <si>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</si>
  <si>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</si>
  <si>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</si>
  <si>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</si>
  <si>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</si>
  <si>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</si>
  <si>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</si>
  <si>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</si>
  <si>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</si>
  <si>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</si>
  <si>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</si>
  <si>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</si>
  <si>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</si>
  <si>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</si>
  <si>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</si>
  <si>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</si>
  <si>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</si>
  <si>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</si>
  <si>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</si>
  <si>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</si>
  <si>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</si>
  <si>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</si>
  <si>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</si>
  <si>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</si>
  <si>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</si>
  <si>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</si>
  <si>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</si>
  <si>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</si>
  <si>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</si>
  <si>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</si>
  <si>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</si>
  <si>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</si>
  <si>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</si>
  <si>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</si>
  <si>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</si>
  <si>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</si>
  <si>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</si>
  <si>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</si>
  <si>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</si>
  <si>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</si>
  <si>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</si>
  <si>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</si>
  <si>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</si>
  <si>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</si>
  <si>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</si>
  <si>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</si>
  <si>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</si>
  <si>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</si>
  <si>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</si>
  <si>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</si>
  <si>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</si>
  <si>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</si>
  <si>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</si>
  <si>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</si>
  <si>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</si>
  <si>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</si>
  <si>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</si>
  <si>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</si>
  <si>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</si>
  <si>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</si>
  <si>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</si>
  <si>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</si>
  <si>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</si>
  <si>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</si>
  <si>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</si>
  <si>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</si>
  <si>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</si>
  <si>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</si>
  <si>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</si>
  <si>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</si>
  <si>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</si>
  <si>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</si>
  <si>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</si>
  <si>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</si>
  <si>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</si>
  <si>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</si>
  <si>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</si>
  <si>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</si>
  <si>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</si>
  <si>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</si>
  <si>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</si>
  <si>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</si>
  <si>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</si>
  <si>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</si>
  <si>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</si>
  <si>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</si>
  <si>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</si>
  <si>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</si>
  <si>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</si>
  <si>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</si>
  <si>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</si>
  <si>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</si>
  <si>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</si>
  <si>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</si>
  <si>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</si>
  <si>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</si>
  <si>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</si>
  <si>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</si>
  <si>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</si>
  <si>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</si>
  <si>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</si>
  <si>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</si>
  <si>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</si>
  <si>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</si>
  <si>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</si>
  <si>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</si>
  <si>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</si>
  <si>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</si>
  <si>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</si>
  <si>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</si>
  <si>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</si>
  <si>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</si>
  <si>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</si>
  <si>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</si>
  <si>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</si>
  <si>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</si>
  <si>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</si>
  <si>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</si>
  <si>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</si>
  <si>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</si>
  <si>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</si>
  <si>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</si>
  <si>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</si>
  <si>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</si>
  <si>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</si>
  <si>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</si>
  <si>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</si>
  <si>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</si>
  <si>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</si>
  <si>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</si>
  <si>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</si>
  <si>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</si>
  <si>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</si>
  <si>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</si>
  <si>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</si>
  <si>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</si>
  <si>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</si>
  <si>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</si>
  <si>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</si>
  <si>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</si>
  <si>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</si>
  <si>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</si>
  <si>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</si>
  <si>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</si>
  <si>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</si>
  <si>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</si>
  <si>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</si>
  <si>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</si>
  <si>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</si>
  <si>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</si>
  <si>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</si>
  <si>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</si>
  <si>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</si>
  <si>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</si>
  <si>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</si>
  <si>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</si>
  <si>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</si>
  <si>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</si>
  <si>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</si>
  <si>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</si>
  <si>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</si>
  <si>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</si>
  <si>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</si>
  <si>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</si>
  <si>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</si>
  <si>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</si>
  <si>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</si>
  <si>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</si>
  <si>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</si>
  <si>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</si>
  <si>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</si>
  <si>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</si>
  <si>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</si>
  <si>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</si>
  <si>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</si>
  <si>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</si>
  <si>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</si>
  <si>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</si>
  <si>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</si>
  <si>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</si>
  <si>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</si>
  <si>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</si>
  <si>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</si>
  <si>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</si>
  <si>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</si>
  <si>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</si>
  <si>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</si>
  <si>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</si>
  <si>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</si>
  <si>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</si>
  <si>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</si>
  <si>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</si>
  <si>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</si>
  <si>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</si>
  <si>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</si>
  <si>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</si>
  <si>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</si>
  <si>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</si>
  <si>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</si>
  <si>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</si>
  <si>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</si>
  <si>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</si>
  <si>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</si>
  <si>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</si>
  <si>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</si>
  <si>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</si>
  <si>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</si>
  <si>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</si>
  <si>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</si>
  <si>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</si>
  <si>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</si>
  <si>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</si>
  <si>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</si>
  <si>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</si>
  <si>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</si>
  <si>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</si>
  <si>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</si>
  <si>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</si>
  <si>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</si>
  <si>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</si>
  <si>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</si>
  <si>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</si>
  <si>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</si>
  <si>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</si>
  <si>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</si>
  <si>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</si>
  <si>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</si>
  <si>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</si>
  <si>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</si>
  <si>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</si>
  <si>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</si>
  <si>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</si>
  <si>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</si>
  <si>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</si>
  <si>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</si>
  <si>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</si>
  <si>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</si>
  <si>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</si>
  <si>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</si>
  <si>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</si>
  <si>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</si>
  <si>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</si>
  <si>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</si>
  <si>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</si>
  <si>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</si>
  <si>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</si>
  <si>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</si>
  <si>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</si>
  <si>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</si>
  <si>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</si>
  <si>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</si>
  <si>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</si>
  <si>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</si>
  <si>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</si>
  <si>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</si>
  <si>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</si>
  <si>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</si>
  <si>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</si>
  <si>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</si>
  <si>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</si>
  <si>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</si>
  <si>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</si>
  <si>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</si>
  <si>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</si>
  <si>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</si>
  <si>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</si>
  <si>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</si>
  <si>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</si>
  <si>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</si>
  <si>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</si>
  <si>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</si>
  <si>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</si>
  <si>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</si>
  <si>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</si>
  <si>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</si>
  <si>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</si>
  <si>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</si>
  <si>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</si>
  <si>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</si>
  <si>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</si>
  <si>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</si>
  <si>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</si>
  <si>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</si>
  <si>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</si>
  <si>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</si>
  <si>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</si>
  <si>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</si>
  <si>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</si>
  <si>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</si>
  <si>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</si>
  <si>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</si>
  <si>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</si>
  <si>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</si>
  <si>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</si>
  <si>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</si>
  <si>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</si>
  <si>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</si>
  <si>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</si>
  <si>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</si>
  <si>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</si>
  <si>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</si>
  <si>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</si>
  <si>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</si>
  <si>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</si>
  <si>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</si>
  <si>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</si>
  <si>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</si>
  <si>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</si>
  <si>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</si>
  <si>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</si>
  <si>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</si>
  <si>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</si>
  <si>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</si>
  <si>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</si>
  <si>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</si>
  <si>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</si>
  <si>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</si>
  <si>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</si>
  <si>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</si>
  <si>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</si>
  <si>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</si>
  <si>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</si>
  <si>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</si>
  <si>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</si>
  <si>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</si>
  <si>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</si>
  <si>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</si>
  <si>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</si>
  <si>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</si>
  <si>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</si>
  <si>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</si>
  <si>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</si>
  <si>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</si>
  <si>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</si>
  <si>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</si>
  <si>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</si>
  <si>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</si>
  <si>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</si>
  <si>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</si>
  <si>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</si>
  <si>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</si>
  <si>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</si>
  <si>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</si>
  <si>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</si>
  <si>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</si>
  <si>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</si>
  <si>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</si>
  <si>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</si>
  <si>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</si>
  <si>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</si>
  <si>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</si>
  <si>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</si>
  <si>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</si>
  <si>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</si>
  <si>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</si>
  <si>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</si>
  <si>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</si>
  <si>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</si>
  <si>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</si>
  <si>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</si>
  <si>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</si>
  <si>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</si>
  <si>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</si>
  <si>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</si>
  <si>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</si>
  <si>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</si>
  <si>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</si>
  <si>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</si>
  <si>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</si>
  <si>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</si>
  <si>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</si>
  <si>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</si>
  <si>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</si>
  <si>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</si>
  <si>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</si>
  <si>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</si>
  <si>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</si>
  <si>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</si>
  <si>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</si>
  <si>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</si>
  <si>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</si>
  <si>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</si>
  <si>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</si>
  <si>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</si>
  <si>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</si>
  <si>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</si>
  <si>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</si>
  <si>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</si>
  <si>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</si>
  <si>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</si>
  <si>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</si>
  <si>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</si>
  <si>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</si>
  <si>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</si>
  <si>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</si>
  <si>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</si>
  <si>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</si>
  <si>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</si>
  <si>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</si>
  <si>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</si>
  <si>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</si>
  <si>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</si>
  <si>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</si>
  <si>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</si>
  <si>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</si>
  <si>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</si>
  <si>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</si>
  <si>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</si>
  <si>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</si>
  <si>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</si>
  <si>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</si>
  <si>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</si>
  <si>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</si>
  <si>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</si>
  <si>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</si>
  <si>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</si>
  <si>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</si>
  <si>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</si>
  <si>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</si>
  <si>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</si>
  <si>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</si>
  <si>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</si>
  <si>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</si>
  <si>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</si>
  <si>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</si>
  <si>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</si>
  <si>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</si>
  <si>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</si>
  <si>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</si>
  <si>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</si>
  <si>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</si>
  <si>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</si>
  <si>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</si>
  <si>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</si>
  <si>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</si>
  <si>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</si>
  <si>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</si>
  <si>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</si>
  <si>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</si>
  <si>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</si>
  <si>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</si>
  <si>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</si>
  <si>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</si>
  <si>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</si>
  <si>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</si>
  <si>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</si>
  <si>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</si>
  <si>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</si>
  <si>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</si>
  <si>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</si>
  <si>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</si>
  <si>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</si>
  <si>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</si>
  <si>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</si>
  <si>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</si>
  <si>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</si>
  <si>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</si>
  <si>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</si>
  <si>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</si>
  <si>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</si>
  <si>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</si>
  <si>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</si>
  <si>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</si>
  <si>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</si>
  <si>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</si>
  <si>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</si>
  <si>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</si>
  <si>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</si>
  <si>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</si>
  <si>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</si>
  <si>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</si>
  <si>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</si>
  <si>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</si>
  <si>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</si>
  <si>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</si>
  <si>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</si>
  <si>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</si>
  <si>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</si>
  <si>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</si>
  <si>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</si>
  <si>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</si>
  <si>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</si>
  <si>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</si>
  <si>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</si>
  <si>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</si>
  <si>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</si>
  <si>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</si>
  <si>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</si>
  <si>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</si>
  <si>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</si>
  <si>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</si>
  <si>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</si>
  <si>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</si>
  <si>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</si>
  <si>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</si>
  <si>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</si>
  <si>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</si>
  <si>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</si>
  <si>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</si>
  <si>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</si>
  <si>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</si>
  <si>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</si>
  <si>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</si>
  <si>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</si>
  <si>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</si>
  <si>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</si>
  <si>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</si>
  <si>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</si>
  <si>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</si>
  <si>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</si>
  <si>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</si>
  <si>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</si>
  <si>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</si>
  <si>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</si>
  <si>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</si>
  <si>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</si>
  <si>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</si>
  <si>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</si>
  <si>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</si>
  <si>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</si>
  <si>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</si>
  <si>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</si>
  <si>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</si>
  <si>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</si>
  <si>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</si>
  <si>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</si>
  <si>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</si>
  <si>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</si>
  <si>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</si>
  <si>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</si>
  <si>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</si>
  <si>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</si>
  <si>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</si>
  <si>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</si>
  <si>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</si>
  <si>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</si>
  <si>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</si>
  <si>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</si>
  <si>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</si>
  <si>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</si>
  <si>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</si>
  <si>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</si>
  <si>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</si>
  <si>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</si>
  <si>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</si>
  <si>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</si>
  <si>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</si>
  <si>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</si>
  <si>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</si>
  <si>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</si>
  <si>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</si>
  <si>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</si>
  <si>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</si>
  <si>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</si>
  <si>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</si>
  <si>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</si>
  <si>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</si>
  <si>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</si>
  <si>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</si>
  <si>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</si>
  <si>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</si>
  <si>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</si>
  <si>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</si>
  <si>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</si>
  <si>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</si>
  <si>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</si>
  <si>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</si>
  <si>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</si>
  <si>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</si>
  <si>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</si>
  <si>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</si>
  <si>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</si>
  <si>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</si>
  <si>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</si>
  <si>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</si>
  <si>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</si>
  <si>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</si>
  <si>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</si>
  <si>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</si>
  <si>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</si>
  <si>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</si>
  <si>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</si>
  <si>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</si>
  <si>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</si>
  <si>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</si>
  <si>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</si>
  <si>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</si>
  <si>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</si>
  <si>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</si>
  <si>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</si>
  <si>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</si>
  <si>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</si>
  <si>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</si>
  <si>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</si>
  <si>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</si>
  <si>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</si>
  <si>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</si>
  <si>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</si>
  <si>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</si>
  <si>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</si>
  <si>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</si>
  <si>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</si>
  <si>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</si>
  <si>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</si>
  <si>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</si>
  <si>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</si>
  <si>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</si>
  <si>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</si>
  <si>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</si>
  <si>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</si>
  <si>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</si>
  <si>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</si>
  <si>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</si>
  <si>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</si>
  <si>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</si>
  <si>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</si>
  <si>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</si>
  <si>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</si>
  <si>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</si>
  <si>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</si>
  <si>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</si>
  <si>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</si>
  <si>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</si>
  <si>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</si>
  <si>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</si>
  <si>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</si>
  <si>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</si>
  <si>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</si>
  <si>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</si>
  <si>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</si>
  <si>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</si>
  <si>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</si>
  <si>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</si>
  <si>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</si>
  <si>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</si>
  <si>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</si>
  <si>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</si>
  <si>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</si>
  <si>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</si>
  <si>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</si>
  <si>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</si>
  <si>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</si>
  <si>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</si>
  <si>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</si>
  <si>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</si>
  <si>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</si>
  <si>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</si>
  <si>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</si>
  <si>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</si>
  <si>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</si>
  <si>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</si>
  <si>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</si>
  <si>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</si>
  <si>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</si>
  <si>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</si>
  <si>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</si>
  <si>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</si>
  <si>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</si>
  <si>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</si>
  <si>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</si>
  <si>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</si>
  <si>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</si>
  <si>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</si>
  <si>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</si>
  <si>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</si>
  <si>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</si>
  <si>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</si>
  <si>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</si>
  <si>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</si>
  <si>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</si>
  <si>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</si>
  <si>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</si>
  <si>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</si>
  <si>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</si>
  <si>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</si>
  <si>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</si>
  <si>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</si>
  <si>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</si>
  <si>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</si>
  <si>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</si>
  <si>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</si>
  <si>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</si>
  <si>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</si>
  <si>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</si>
  <si>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</si>
  <si>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</si>
  <si>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</si>
  <si>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</si>
  <si>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</si>
  <si>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</si>
  <si>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</si>
  <si>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</si>
  <si>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</si>
  <si>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</si>
  <si>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</si>
  <si>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</si>
  <si>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</si>
  <si>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</si>
  <si>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</si>
  <si>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</si>
  <si>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</si>
  <si>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</si>
  <si>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</si>
  <si>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</si>
  <si>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</si>
  <si>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</si>
  <si>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</si>
  <si>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</si>
  <si>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</si>
  <si>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</si>
  <si>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</si>
  <si>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</si>
  <si>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</si>
  <si>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</si>
  <si>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</si>
  <si>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</si>
  <si>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</si>
  <si>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</si>
  <si>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</si>
  <si>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</si>
  <si>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</si>
  <si>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</si>
  <si>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</si>
  <si>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</si>
  <si>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</si>
  <si>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</si>
  <si>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</si>
  <si>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</si>
  <si>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</si>
  <si>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</si>
  <si>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</si>
  <si>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</si>
  <si>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</si>
  <si>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</si>
  <si>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</si>
  <si>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</si>
  <si>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</si>
  <si>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</si>
  <si>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</si>
  <si>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</si>
  <si>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</si>
  <si>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</si>
  <si>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</si>
  <si>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</si>
  <si>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</si>
  <si>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</si>
  <si>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</si>
  <si>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</si>
  <si>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</si>
  <si>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</si>
  <si>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</si>
  <si>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</si>
  <si>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</si>
  <si>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</si>
  <si>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</si>
  <si>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</si>
  <si>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</si>
  <si>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</si>
  <si>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</si>
  <si>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</si>
  <si>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</si>
  <si>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</si>
  <si>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</si>
  <si>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</si>
  <si>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</si>
  <si>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</si>
  <si>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</si>
  <si>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</si>
  <si>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</si>
  <si>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</si>
  <si>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</si>
  <si>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</si>
  <si>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</si>
  <si>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</si>
  <si>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</si>
  <si>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</si>
  <si>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</si>
  <si>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</si>
  <si>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</si>
  <si>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</si>
  <si>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</si>
  <si>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</si>
  <si>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</si>
  <si>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</si>
  <si>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</si>
  <si>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</si>
  <si>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</si>
  <si>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</si>
  <si>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</si>
  <si>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</si>
  <si>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</si>
  <si>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</si>
  <si>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</si>
  <si>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</si>
  <si>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</si>
  <si>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</si>
  <si>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</si>
  <si>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</si>
  <si>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</si>
  <si>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</si>
  <si>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</si>
  <si>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</si>
  <si>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</si>
  <si>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</si>
  <si>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</si>
  <si>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</si>
  <si>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</si>
  <si>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</si>
  <si>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</si>
  <si>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</si>
  <si>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</si>
  <si>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</si>
  <si>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</si>
  <si>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</si>
  <si>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</si>
  <si>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</si>
  <si>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</si>
  <si>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</si>
  <si>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</si>
  <si>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</si>
  <si>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</si>
  <si>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</si>
  <si>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</si>
  <si>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</si>
  <si>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</si>
  <si>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</si>
  <si>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</si>
  <si>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</si>
  <si>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</si>
  <si>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</si>
  <si>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</si>
  <si>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</si>
  <si>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</si>
  <si>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</si>
  <si>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</si>
  <si>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</si>
  <si>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</si>
  <si>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</si>
  <si>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</si>
  <si>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</si>
  <si>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</si>
  <si>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</si>
  <si>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</si>
  <si>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</si>
  <si>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</si>
  <si>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</si>
  <si>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</si>
  <si>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</si>
  <si>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</si>
  <si>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</si>
  <si>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</si>
  <si>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</si>
  <si>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</si>
  <si>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</si>
  <si>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</si>
  <si>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</si>
  <si>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</si>
  <si>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</si>
  <si>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</si>
  <si>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</si>
  <si>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</si>
  <si>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</si>
  <si>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</si>
  <si>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</si>
  <si>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</si>
  <si>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</si>
  <si>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</si>
  <si>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</si>
  <si>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</si>
  <si>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</si>
  <si>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</si>
  <si>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</si>
  <si>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</si>
  <si>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</si>
  <si>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</si>
  <si>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</si>
  <si>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</si>
  <si>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</si>
  <si>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</si>
  <si>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</si>
  <si>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</si>
  <si>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</si>
  <si>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</si>
  <si>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</si>
  <si>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</si>
  <si>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</si>
  <si>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</si>
  <si>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</si>
  <si>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</si>
  <si>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</si>
  <si>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</si>
  <si>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</si>
  <si>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</si>
  <si>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</si>
  <si>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</si>
  <si>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</si>
  <si>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</si>
  <si>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</si>
  <si>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</si>
  <si>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</si>
  <si>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</si>
  <si>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</si>
  <si>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</si>
  <si>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</si>
  <si>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</si>
  <si>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</si>
  <si>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</si>
  <si>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</si>
  <si>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</si>
  <si>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</si>
  <si>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</si>
  <si>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</si>
  <si>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</si>
  <si>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</si>
  <si>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</si>
  <si>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</si>
  <si>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</si>
  <si>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</si>
  <si>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</si>
  <si>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</si>
  <si>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</si>
  <si>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</si>
  <si>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</si>
  <si>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</si>
  <si>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</si>
  <si>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</si>
  <si>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</si>
  <si>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</si>
  <si>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</si>
  <si>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</si>
  <si>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</si>
  <si>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</si>
  <si>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</si>
  <si>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</si>
  <si>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</si>
  <si>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</si>
  <si>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</si>
  <si>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</si>
  <si>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</si>
  <si>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</si>
  <si>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</si>
  <si>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</si>
  <si>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</si>
  <si>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</si>
  <si>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</si>
  <si>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</si>
  <si>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</si>
  <si>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</si>
  <si>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</si>
  <si>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</si>
  <si>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</si>
  <si>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</si>
  <si>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</si>
  <si>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</si>
  <si>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</si>
  <si>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</si>
  <si>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</si>
  <si>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</si>
  <si>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</si>
  <si>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</si>
  <si>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</si>
  <si>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</si>
  <si>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</si>
  <si>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</si>
  <si>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</si>
  <si>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</si>
  <si>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</si>
  <si>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</si>
  <si>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</si>
  <si>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</si>
  <si>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</si>
  <si>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</si>
  <si>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</si>
  <si>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</si>
  <si>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</si>
  <si>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</si>
  <si>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</si>
  <si>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</si>
  <si>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</si>
  <si>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</si>
  <si>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</si>
  <si>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</si>
  <si>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</si>
  <si>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</si>
  <si>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</si>
  <si>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</si>
  <si>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</si>
  <si>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</si>
  <si>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</si>
  <si>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</si>
  <si>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</si>
  <si>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</si>
  <si>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</si>
  <si>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</si>
  <si>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</si>
  <si>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</si>
  <si>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</si>
  <si>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</si>
  <si>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</si>
  <si>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</si>
  <si>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</si>
  <si>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</si>
  <si>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</si>
  <si>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</si>
  <si>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</si>
  <si>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</si>
  <si>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</si>
  <si>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</si>
  <si>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</si>
  <si>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</si>
  <si>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</si>
  <si>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</si>
  <si>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</si>
  <si>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</si>
  <si>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</si>
  <si>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</si>
  <si>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</si>
  <si>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</si>
  <si>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</si>
  <si>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</si>
  <si>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</si>
  <si>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</si>
  <si>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</si>
  <si>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</si>
  <si>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</si>
  <si>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</si>
  <si>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</si>
  <si>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</si>
  <si>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</si>
  <si>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</si>
  <si>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</si>
  <si>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</si>
  <si>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</si>
  <si>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</si>
  <si>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</si>
  <si>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</si>
  <si>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</si>
  <si>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</si>
  <si>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</si>
  <si>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</si>
  <si>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</si>
  <si>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</si>
  <si>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</si>
  <si>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</si>
  <si>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</si>
  <si>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</si>
  <si>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</si>
  <si>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</si>
  <si>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</si>
  <si>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</si>
  <si>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</si>
  <si>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</si>
  <si>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</si>
  <si>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</si>
  <si>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</si>
  <si>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</si>
  <si>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</si>
  <si>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</si>
  <si>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</si>
  <si>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</si>
  <si>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</si>
  <si>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</si>
  <si>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</si>
  <si>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</si>
  <si>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</si>
  <si>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</si>
  <si>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</si>
  <si>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</si>
  <si>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</si>
  <si>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</si>
  <si>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</si>
  <si>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</si>
  <si>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</si>
  <si>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</si>
  <si>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</si>
  <si>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</si>
  <si>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</si>
  <si>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</si>
  <si>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</si>
  <si>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</si>
  <si>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</si>
  <si>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</si>
  <si>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</si>
  <si>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</si>
  <si>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</si>
  <si>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</si>
  <si>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</si>
  <si>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</si>
  <si>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</si>
  <si>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</si>
  <si>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</si>
  <si>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</si>
  <si>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</si>
  <si>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</si>
  <si>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</si>
  <si>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</si>
  <si>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</si>
  <si>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</si>
  <si>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</si>
  <si>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</si>
  <si>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</si>
  <si>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</si>
  <si>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</si>
  <si>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</si>
  <si>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</si>
  <si>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</si>
  <si>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</si>
  <si>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</si>
  <si>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</si>
  <si>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</si>
  <si>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</si>
  <si>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</si>
  <si>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</si>
  <si>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</si>
  <si>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</si>
  <si>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</si>
  <si>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</si>
  <si>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</si>
  <si>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</si>
  <si>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</si>
  <si>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</si>
  <si>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</si>
  <si>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</si>
  <si>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</si>
  <si>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</si>
  <si>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</si>
  <si>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</si>
  <si>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</si>
  <si>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</si>
  <si>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</si>
  <si>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</si>
  <si>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</si>
  <si>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</si>
  <si>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</si>
  <si>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</si>
  <si>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</si>
  <si>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</si>
  <si>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</si>
  <si>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</si>
  <si>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</si>
  <si>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</si>
  <si>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</si>
  <si>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</si>
  <si>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</si>
  <si>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</si>
  <si>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</si>
  <si>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</si>
  <si>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</si>
  <si>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</si>
  <si>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</si>
  <si>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</si>
  <si>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</si>
  <si>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</si>
  <si>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</si>
  <si>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</si>
  <si>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</si>
  <si>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</si>
  <si>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</si>
  <si>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</si>
  <si>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</si>
  <si>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</si>
  <si>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</si>
  <si>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</si>
  <si>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</si>
  <si>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</si>
  <si>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</si>
  <si>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</si>
  <si>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</si>
  <si>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</si>
  <si>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</si>
  <si>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</si>
  <si>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</si>
  <si>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</si>
  <si>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</si>
  <si>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</si>
  <si>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</si>
  <si>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</si>
  <si>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</si>
  <si>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</si>
  <si>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</si>
  <si>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</si>
  <si>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</si>
  <si>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</si>
  <si>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</si>
  <si>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</si>
  <si>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</si>
  <si>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</si>
  <si>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</si>
  <si>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</si>
  <si>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</si>
  <si>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</si>
  <si>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</si>
  <si>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</si>
  <si>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</si>
  <si>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</si>
  <si>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</si>
  <si>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</si>
  <si>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</si>
  <si>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</si>
  <si>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</si>
  <si>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</si>
  <si>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</si>
  <si>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</si>
  <si>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</si>
  <si>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</si>
  <si>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</si>
  <si>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</si>
  <si>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</si>
  <si>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</si>
  <si>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</si>
  <si>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</si>
  <si>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</si>
  <si>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</si>
  <si>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</si>
  <si>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</si>
  <si>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</si>
  <si>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</si>
  <si>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</si>
  <si>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</si>
  <si>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</si>
  <si>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</si>
  <si>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</si>
  <si>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</si>
  <si>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</si>
  <si>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</si>
  <si>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</si>
  <si>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</si>
  <si>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</si>
  <si>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</si>
  <si>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</si>
  <si>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</si>
  <si>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</si>
  <si>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</si>
  <si>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</si>
  <si>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</si>
  <si>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</si>
  <si>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</si>
  <si>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</si>
  <si>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</si>
  <si>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</si>
  <si>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</si>
  <si>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</si>
  <si>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</si>
  <si>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</si>
  <si>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</si>
  <si>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</si>
  <si>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</si>
  <si>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</si>
  <si>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</si>
  <si>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</si>
  <si>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</si>
  <si>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</si>
  <si>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</si>
  <si>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</si>
  <si>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</si>
  <si>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</si>
  <si>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</si>
  <si>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</si>
  <si>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</si>
  <si>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</si>
  <si>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</si>
  <si>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</si>
  <si>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</si>
  <si>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</si>
  <si>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</si>
  <si>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</si>
  <si>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</si>
  <si>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</si>
  <si>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</si>
  <si>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</si>
  <si>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</si>
  <si>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</si>
  <si>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</si>
  <si>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</si>
  <si>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</si>
  <si>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</si>
  <si>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</si>
  <si>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</si>
  <si>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</si>
  <si>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</si>
  <si>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</si>
  <si>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</si>
  <si>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</si>
  <si>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</si>
  <si>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</si>
  <si>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</si>
  <si>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</si>
  <si>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</si>
  <si>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</si>
  <si>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</si>
  <si>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</si>
  <si>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</si>
  <si>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</si>
  <si>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</si>
  <si>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</si>
  <si>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</si>
  <si>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</si>
  <si>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</si>
  <si>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</si>
  <si>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</si>
  <si>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</si>
  <si>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</si>
  <si>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</si>
  <si>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</si>
  <si>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</si>
  <si>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</si>
  <si>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</si>
  <si>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</si>
  <si>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</si>
  <si>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</si>
  <si>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</si>
  <si>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</si>
  <si>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</si>
  <si>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</si>
  <si>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</si>
  <si>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</si>
  <si>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</si>
  <si>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</si>
  <si>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</si>
  <si>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</si>
  <si>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</si>
  <si>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</si>
  <si>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</si>
  <si>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</si>
  <si>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</si>
  <si>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</si>
  <si>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</si>
  <si>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</si>
  <si>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</si>
  <si>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</si>
  <si>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</si>
  <si>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</si>
  <si>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</si>
  <si>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</si>
  <si>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</si>
  <si>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</si>
  <si>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</si>
  <si>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</si>
  <si>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</si>
  <si>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</si>
  <si>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</si>
  <si>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</si>
  <si>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</si>
  <si>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</si>
  <si>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</si>
  <si>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</si>
  <si>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</si>
  <si>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</si>
  <si>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</si>
  <si>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</si>
  <si>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</si>
  <si>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</si>
  <si>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</si>
  <si>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</si>
  <si>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</si>
  <si>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</si>
  <si>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</si>
  <si>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</si>
  <si>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</si>
  <si>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</si>
  <si>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</si>
  <si>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</si>
  <si>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</si>
  <si>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</si>
  <si>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</si>
  <si>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</si>
  <si>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</si>
  <si>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</si>
  <si>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</si>
  <si>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</si>
  <si>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</si>
  <si>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</si>
  <si>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</si>
  <si>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</si>
  <si>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</si>
  <si>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</si>
  <si>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</si>
  <si>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</si>
  <si>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</si>
  <si>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</si>
  <si>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</si>
  <si>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</si>
  <si>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</si>
  <si>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</si>
  <si>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</si>
  <si>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</si>
  <si>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</si>
  <si>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</si>
  <si>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</si>
  <si>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</si>
  <si>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</si>
  <si>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</si>
  <si>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</si>
  <si>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</si>
  <si>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</si>
  <si>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</si>
  <si>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</si>
  <si>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</si>
  <si>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</si>
  <si>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</si>
  <si>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</si>
  <si>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</si>
  <si>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</si>
  <si>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</si>
  <si>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</si>
  <si>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</si>
  <si>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</si>
  <si>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</si>
  <si>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</si>
  <si>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</si>
  <si>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</si>
  <si>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</si>
  <si>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</si>
  <si>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</si>
  <si>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</si>
  <si>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</si>
  <si>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</si>
  <si>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</si>
  <si>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</si>
  <si>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</si>
  <si>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</si>
  <si>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</si>
  <si>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</si>
  <si>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</si>
  <si>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</si>
  <si>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</si>
  <si>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</si>
  <si>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</si>
  <si>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</si>
  <si>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</si>
  <si>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</si>
  <si>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</si>
  <si>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</si>
  <si>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</si>
  <si>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</si>
  <si>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</si>
  <si>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</si>
  <si>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</si>
  <si>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</si>
  <si>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</si>
  <si>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</si>
  <si>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</si>
  <si>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</si>
  <si>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</si>
  <si>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</si>
  <si>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</si>
  <si>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</si>
  <si>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</si>
  <si>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</si>
  <si>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</si>
  <si>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</si>
  <si>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</si>
  <si>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</si>
  <si>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</si>
  <si>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</si>
  <si>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</si>
  <si>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</si>
  <si>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</si>
  <si>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</si>
  <si>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</si>
  <si>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</si>
  <si>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</si>
  <si>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</si>
  <si>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</si>
  <si>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</si>
  <si>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</si>
  <si>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</si>
  <si>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</si>
  <si>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</si>
  <si>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</si>
  <si>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</si>
  <si>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</si>
  <si>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</si>
  <si>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</si>
  <si>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</si>
  <si>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</si>
  <si>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</si>
  <si>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</si>
  <si>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</si>
  <si>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</si>
  <si>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</si>
  <si>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</si>
  <si>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</si>
  <si>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</si>
  <si>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</si>
  <si>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</si>
  <si>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</si>
  <si>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</si>
  <si>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</si>
  <si>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</si>
  <si>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</si>
  <si>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</si>
  <si>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</si>
  <si>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</si>
  <si>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</si>
  <si>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</si>
  <si>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</si>
  <si>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</si>
  <si>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</si>
  <si>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</si>
  <si>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</si>
  <si>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</si>
  <si>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</si>
  <si>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</si>
  <si>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</si>
  <si>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</si>
  <si>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</si>
  <si>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</si>
  <si>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</si>
  <si>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</si>
  <si>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</si>
  <si>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</si>
  <si>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</si>
  <si>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</si>
  <si>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</si>
  <si>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</si>
  <si>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</si>
  <si>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</si>
  <si>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</si>
  <si>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</si>
  <si>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</si>
  <si>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</si>
  <si>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</si>
  <si>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</si>
  <si>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</si>
  <si>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</si>
  <si>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</si>
  <si>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</si>
  <si>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</si>
  <si>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</si>
  <si>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</si>
  <si>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</si>
  <si>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</si>
  <si>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</si>
  <si>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</si>
  <si>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</si>
  <si>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</si>
  <si>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</si>
  <si>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</si>
  <si>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</si>
  <si>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</si>
  <si>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</si>
  <si>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</si>
  <si>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</si>
  <si>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</si>
  <si>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</si>
  <si>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</si>
  <si>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</si>
  <si>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</si>
  <si>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</si>
  <si>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</si>
  <si>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</si>
  <si>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</si>
  <si>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</si>
  <si>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</si>
  <si>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</si>
  <si>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</si>
  <si>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</si>
  <si>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</si>
  <si>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</si>
  <si>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</si>
  <si>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</si>
  <si>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</si>
  <si>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</si>
  <si>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</si>
  <si>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</si>
  <si>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</si>
  <si>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</si>
  <si>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</si>
  <si>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</si>
  <si>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</si>
  <si>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</si>
  <si>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</si>
  <si>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</si>
  <si>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</si>
  <si>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</si>
  <si>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</si>
  <si>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</si>
  <si>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</si>
  <si>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</si>
  <si>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</si>
  <si>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</si>
  <si>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</si>
  <si>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</si>
  <si>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</si>
  <si>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</si>
  <si>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</si>
  <si>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</si>
  <si>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</si>
  <si>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</si>
  <si>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</si>
  <si>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</si>
  <si>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</si>
  <si>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</si>
  <si>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</si>
  <si>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</si>
  <si>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</si>
  <si>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</si>
  <si>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</si>
  <si>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</si>
  <si>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</si>
  <si>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</si>
  <si>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</si>
  <si>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</si>
  <si>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</si>
  <si>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</si>
  <si>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</si>
  <si>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</si>
  <si>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</si>
  <si>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</si>
  <si>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</si>
  <si>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</si>
  <si>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</si>
  <si>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</si>
  <si>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</si>
  <si>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</si>
  <si>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</si>
  <si>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</si>
  <si>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</si>
  <si>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</si>
  <si>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</si>
  <si>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</si>
  <si>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</si>
  <si>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</si>
  <si>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</si>
  <si>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</si>
  <si>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</si>
  <si>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</si>
  <si>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</si>
  <si>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</si>
  <si>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</si>
  <si>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</si>
  <si>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</si>
  <si>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</si>
  <si>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</si>
  <si>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</si>
  <si>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</si>
  <si>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</si>
  <si>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</si>
  <si>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</si>
  <si>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</si>
  <si>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</si>
  <si>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</si>
  <si>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</si>
  <si>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</si>
  <si>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</si>
  <si>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</si>
  <si>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</si>
  <si>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</si>
  <si>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</si>
  <si>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</si>
  <si>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</si>
  <si>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</si>
  <si>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</si>
  <si>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</si>
  <si>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</si>
  <si>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</si>
  <si>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</si>
  <si>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</si>
  <si>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</si>
  <si>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</si>
  <si>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</si>
  <si>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</si>
  <si>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</si>
  <si>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</si>
  <si>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</si>
  <si>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</si>
  <si>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</si>
  <si>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</si>
  <si>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</si>
  <si>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</si>
  <si>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</si>
  <si>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</si>
  <si>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</si>
  <si>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</si>
  <si>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</si>
  <si>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</si>
  <si>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</si>
  <si>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</si>
  <si>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</si>
  <si>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</si>
  <si>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</si>
  <si>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</si>
  <si>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</si>
  <si>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</si>
  <si>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</si>
  <si>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</si>
  <si>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</si>
  <si>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</si>
  <si>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</si>
  <si>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</si>
  <si>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</si>
  <si>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</si>
  <si>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</si>
  <si>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</si>
  <si>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</si>
  <si>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</si>
  <si>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</si>
  <si>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</si>
  <si>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</si>
  <si>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</si>
  <si>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</si>
  <si>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</si>
  <si>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</si>
  <si>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</si>
  <si>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</si>
  <si>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</si>
  <si>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</si>
  <si>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</si>
  <si>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</si>
  <si>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</si>
  <si>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</si>
  <si>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</si>
  <si>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</si>
  <si>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</si>
  <si>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</si>
  <si>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</si>
  <si>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</si>
  <si>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</si>
  <si>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</si>
  <si>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</si>
  <si>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</si>
  <si>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</si>
  <si>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</si>
  <si>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</si>
  <si>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</si>
  <si>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</si>
  <si>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</si>
  <si>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</si>
  <si>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</si>
  <si>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</si>
  <si>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</si>
  <si>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</si>
  <si>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</si>
  <si>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</si>
  <si>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</si>
  <si>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</si>
  <si>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</si>
  <si>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</si>
  <si>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</si>
  <si>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</si>
  <si>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</si>
  <si>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</si>
  <si>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</si>
  <si>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</si>
  <si>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</si>
  <si>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</si>
  <si>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</si>
  <si>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</si>
  <si>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</si>
  <si>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</si>
  <si>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</si>
  <si>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</si>
  <si>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</si>
  <si>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</si>
  <si>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</si>
  <si>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</si>
  <si>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</si>
  <si>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</si>
  <si>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</si>
  <si>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</si>
  <si>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</si>
  <si>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</si>
  <si>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</si>
  <si>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</si>
  <si>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</si>
  <si>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</si>
  <si>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</si>
  <si>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</si>
  <si>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</si>
  <si>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</si>
  <si>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</si>
  <si>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</si>
  <si>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</si>
  <si>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</si>
  <si>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</si>
  <si>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</si>
  <si>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</si>
  <si>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</si>
  <si>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</si>
  <si>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</si>
  <si>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</si>
  <si>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</si>
  <si>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</si>
  <si>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</si>
  <si>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</si>
  <si>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</si>
  <si>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</si>
  <si>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</si>
  <si>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</si>
  <si>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</si>
  <si>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</si>
  <si>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</si>
  <si>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</si>
  <si>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</si>
  <si>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</si>
  <si>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</si>
  <si>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</si>
  <si>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</si>
  <si>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</si>
  <si>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</si>
  <si>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</si>
  <si>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</si>
  <si>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</si>
  <si>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</si>
  <si>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</si>
  <si>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</si>
  <si>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</si>
  <si>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</si>
  <si>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</si>
  <si>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</si>
  <si>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</si>
  <si>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</si>
  <si>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</si>
  <si>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</si>
  <si>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</si>
  <si>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</si>
  <si>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</si>
  <si>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</si>
  <si>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</si>
  <si>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</si>
  <si>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</si>
  <si>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</si>
  <si>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</si>
  <si>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</si>
  <si>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</si>
  <si>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</si>
  <si>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</si>
  <si>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</si>
  <si>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</si>
  <si>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</si>
  <si>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</si>
  <si>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</si>
  <si>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</si>
  <si>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</si>
  <si>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</si>
  <si>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</si>
  <si>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</si>
  <si>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</si>
  <si>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</si>
  <si>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</si>
  <si>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</si>
  <si>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</si>
  <si>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</si>
  <si>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</si>
  <si>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</si>
  <si>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</si>
  <si>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</si>
  <si>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</si>
  <si>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</si>
  <si>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</si>
  <si>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</si>
  <si>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</si>
  <si>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</si>
  <si>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</si>
  <si>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</si>
  <si>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</si>
  <si>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</si>
  <si>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</si>
  <si>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</si>
  <si>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</si>
  <si>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</si>
  <si>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</si>
  <si>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</si>
  <si>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</si>
  <si>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</si>
  <si>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</si>
  <si>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</si>
  <si>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</si>
  <si>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</si>
  <si>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</si>
  <si>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</si>
  <si>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</si>
  <si>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</si>
  <si>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</si>
  <si>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</si>
  <si>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</si>
  <si>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</si>
  <si>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</si>
  <si>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</si>
  <si>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</si>
  <si>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</si>
  <si>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</si>
  <si>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</si>
  <si>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</si>
  <si>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</si>
  <si>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</si>
  <si>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</si>
  <si>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</si>
  <si>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</si>
  <si>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</si>
  <si>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</si>
  <si>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</si>
  <si>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</si>
  <si>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</si>
  <si>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</si>
  <si>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</si>
  <si>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</si>
  <si>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</si>
  <si>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</si>
  <si>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</si>
  <si>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</si>
  <si>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</si>
  <si>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</si>
  <si>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</si>
  <si>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</si>
  <si>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</si>
  <si>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</si>
  <si>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</si>
  <si>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</si>
  <si>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</si>
  <si>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</si>
  <si>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</si>
  <si>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</si>
  <si>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</si>
  <si>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</si>
  <si>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</si>
  <si>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</si>
  <si>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</si>
  <si>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</si>
  <si>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</si>
  <si>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</si>
  <si>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</si>
  <si>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</si>
  <si>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</si>
  <si>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</si>
  <si>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</si>
  <si>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</si>
  <si>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</si>
  <si>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</si>
  <si>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</si>
  <si>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</si>
  <si>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</si>
  <si>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</si>
  <si>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</si>
  <si>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</si>
  <si>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</si>
  <si>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</si>
  <si>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</si>
  <si>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</si>
  <si>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</si>
  <si>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</si>
  <si>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</si>
  <si>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</si>
  <si>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</si>
  <si>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</si>
  <si>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</si>
  <si>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</si>
  <si>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</si>
  <si>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</si>
  <si>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</si>
  <si>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</si>
  <si>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</si>
  <si>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</si>
  <si>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</si>
  <si>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</si>
  <si>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</si>
  <si>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</si>
  <si>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</si>
  <si>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</si>
  <si>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</si>
  <si>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</si>
  <si>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</si>
  <si>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</si>
  <si>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</si>
  <si>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</si>
  <si>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</si>
  <si>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</si>
  <si>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</si>
  <si>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</si>
  <si>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</si>
  <si>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</si>
  <si>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</si>
  <si>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</si>
  <si>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</si>
  <si>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</si>
  <si>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</si>
  <si>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</si>
  <si>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</si>
  <si>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</si>
  <si>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</si>
  <si>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</si>
  <si>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</si>
  <si>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</si>
  <si>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</si>
  <si>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</si>
  <si>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</si>
  <si>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</si>
  <si>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</si>
  <si>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</si>
  <si>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</si>
  <si>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</si>
  <si>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</si>
  <si>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</si>
  <si>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</si>
  <si>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</si>
  <si>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</si>
  <si>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</si>
  <si>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</si>
  <si>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</si>
  <si>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</si>
  <si>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</si>
  <si>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</si>
  <si>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</si>
  <si>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</si>
  <si>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</si>
  <si>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</si>
  <si>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</si>
  <si>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</si>
  <si>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</si>
  <si>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</si>
  <si>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</si>
  <si>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</si>
  <si>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</si>
  <si>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</si>
  <si>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</si>
  <si>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</si>
  <si>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</si>
  <si>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</si>
  <si>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</si>
  <si>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</si>
  <si>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</si>
  <si>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</si>
  <si>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</si>
  <si>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</si>
  <si>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</si>
  <si>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</si>
  <si>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</si>
  <si>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</si>
  <si>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</si>
  <si>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</si>
  <si>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</si>
  <si>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</si>
  <si>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</si>
  <si>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</si>
  <si>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</si>
  <si>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</si>
  <si>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</si>
  <si>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</si>
  <si>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</si>
  <si>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</si>
  <si>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</si>
  <si>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</si>
  <si>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</si>
  <si>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</si>
  <si>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</si>
  <si>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</si>
  <si>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</si>
  <si>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</si>
  <si>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</si>
  <si>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</si>
  <si>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</si>
  <si>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</si>
  <si>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</si>
  <si>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</si>
  <si>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</si>
  <si>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</si>
  <si>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</si>
  <si>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</si>
  <si>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</si>
  <si>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</si>
  <si>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</si>
  <si>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</si>
  <si>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</si>
  <si>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</si>
  <si>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</si>
  <si>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</si>
  <si>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</si>
  <si>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</si>
  <si>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</si>
  <si>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</si>
  <si>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</si>
  <si>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</si>
  <si>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</si>
  <si>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</si>
  <si>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</si>
  <si>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</si>
  <si>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</si>
  <si>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</si>
  <si>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</si>
  <si>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</si>
  <si>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</si>
  <si>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</si>
  <si>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</si>
  <si>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</si>
  <si>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</si>
  <si>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</si>
  <si>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</si>
  <si>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</si>
  <si>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</si>
  <si>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</si>
  <si>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</si>
  <si>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</si>
  <si>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</si>
  <si>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</si>
  <si>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</si>
  <si>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</si>
  <si>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</si>
  <si>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</si>
  <si>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</si>
  <si>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</si>
  <si>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</si>
  <si>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</si>
  <si>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</si>
  <si>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</si>
  <si>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</si>
  <si>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</si>
  <si>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</si>
  <si>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</si>
  <si>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</si>
  <si>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</si>
  <si>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</si>
  <si>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</si>
  <si>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</si>
  <si>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</si>
  <si>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</si>
  <si>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</si>
  <si>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</si>
  <si>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</si>
  <si>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</si>
  <si>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</si>
  <si>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</si>
  <si>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</si>
  <si>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</si>
  <si>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</si>
  <si>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</si>
  <si>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</si>
  <si>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</si>
  <si>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</si>
  <si>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</si>
  <si>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</si>
  <si>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</si>
  <si>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</si>
  <si>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</si>
  <si>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</si>
  <si>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</si>
  <si>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</si>
  <si>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</si>
  <si>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</si>
  <si>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</si>
  <si>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</si>
  <si>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</si>
  <si>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</si>
  <si>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</si>
  <si>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</si>
  <si>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</si>
  <si>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</si>
  <si>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</si>
  <si>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</si>
  <si>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</si>
  <si>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</si>
  <si>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</si>
  <si>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</si>
  <si>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</si>
  <si>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</si>
  <si>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</si>
  <si>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</si>
  <si>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</si>
  <si>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</si>
  <si>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</si>
  <si>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</si>
  <si>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</si>
  <si>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</si>
  <si>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</si>
  <si>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</si>
  <si>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</si>
  <si>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</si>
  <si>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</si>
  <si>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</si>
  <si>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</si>
  <si>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</si>
  <si>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</si>
  <si>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</si>
  <si>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</si>
  <si>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</si>
  <si>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</si>
  <si>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</si>
  <si>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</si>
  <si>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</si>
  <si>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</si>
  <si>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</si>
  <si>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</si>
  <si>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</si>
  <si>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</si>
  <si>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</si>
  <si>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</si>
  <si>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</si>
  <si>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</si>
  <si>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</si>
  <si>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</si>
  <si>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</si>
  <si>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</si>
  <si>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</si>
  <si>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</si>
  <si>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</si>
  <si>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</si>
  <si>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</si>
  <si>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</si>
  <si>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</si>
  <si>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</si>
  <si>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</si>
  <si>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</si>
  <si>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</si>
  <si>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</si>
  <si>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</si>
  <si>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</si>
  <si>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</si>
  <si>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</si>
  <si>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</si>
  <si>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</si>
  <si>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</si>
  <si>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</si>
  <si>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</si>
  <si>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</si>
  <si>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</si>
  <si>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</si>
  <si>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</si>
  <si>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</si>
  <si>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</si>
  <si>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</si>
  <si>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</si>
  <si>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</si>
  <si>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</si>
  <si>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</si>
  <si>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</si>
  <si>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</si>
  <si>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</si>
  <si>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</si>
  <si>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</si>
  <si>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</si>
  <si>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</si>
  <si>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</si>
  <si>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</si>
  <si>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</si>
  <si>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</si>
  <si>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</si>
  <si>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</si>
  <si>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</si>
  <si>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</si>
  <si>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</si>
  <si>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</si>
  <si>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</si>
  <si>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</si>
  <si>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</si>
  <si>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</si>
  <si>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</si>
  <si>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</si>
  <si>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</si>
  <si>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</si>
  <si>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</si>
  <si>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</si>
  <si>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</si>
  <si>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</si>
  <si>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</si>
  <si>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</si>
  <si>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</si>
  <si>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</si>
  <si>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</si>
  <si>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</si>
  <si>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</si>
  <si>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</si>
  <si>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</si>
  <si>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</si>
  <si>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</si>
  <si>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</si>
  <si>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</si>
  <si>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</si>
  <si>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</si>
  <si>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</si>
  <si>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</si>
  <si>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</si>
  <si>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</si>
  <si>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</si>
  <si>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</si>
  <si>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</si>
  <si>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</si>
  <si>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</si>
  <si>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</si>
  <si>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</si>
  <si>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</si>
  <si>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</si>
  <si>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</si>
  <si>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</si>
  <si>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</si>
  <si>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</si>
  <si>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</si>
  <si>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</si>
  <si>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</si>
  <si>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</si>
  <si>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</si>
  <si>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</si>
  <si>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</si>
  <si>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</si>
  <si>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</si>
  <si>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</si>
  <si>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</si>
  <si>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</si>
  <si>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</si>
  <si>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</si>
  <si>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</si>
  <si>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</si>
  <si>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</si>
  <si>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</si>
  <si>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</si>
  <si>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</si>
  <si>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</si>
  <si>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</si>
  <si>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</si>
  <si>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</si>
  <si>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</si>
  <si>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</si>
  <si>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</si>
  <si>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</si>
  <si>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</si>
  <si>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</si>
  <si>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</si>
  <si>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</si>
  <si>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</si>
  <si>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</si>
  <si>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</si>
  <si>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</si>
  <si>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</si>
  <si>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</si>
  <si>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</si>
  <si>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</si>
  <si>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</si>
  <si>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</si>
  <si>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</si>
  <si>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</si>
  <si>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</si>
  <si>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</si>
  <si>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</si>
  <si>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</si>
  <si>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</si>
  <si>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</si>
  <si>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</si>
  <si>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</si>
  <si>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</si>
  <si>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</si>
  <si>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</si>
  <si>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</si>
  <si>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</si>
  <si>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</si>
  <si>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</si>
  <si>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</si>
  <si>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</si>
  <si>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</si>
  <si>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</si>
  <si>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</si>
  <si>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</si>
  <si>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</si>
  <si>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</si>
  <si>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</si>
  <si>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</si>
  <si>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</si>
  <si>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</si>
  <si>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</si>
  <si>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</si>
  <si>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</si>
  <si>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</si>
  <si>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</si>
  <si>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</si>
  <si>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</si>
  <si>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</si>
  <si>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</si>
  <si>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</si>
  <si>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</si>
  <si>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</si>
  <si>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</si>
  <si>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</si>
  <si>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</si>
  <si>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</si>
  <si>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</si>
  <si>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</si>
  <si>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</si>
  <si>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</si>
  <si>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</si>
  <si>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</si>
  <si>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</si>
  <si>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</si>
  <si>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</si>
  <si>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</si>
  <si>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</si>
  <si>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</si>
  <si>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</si>
  <si>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</si>
  <si>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</si>
  <si>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</si>
  <si>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</si>
  <si>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</si>
  <si>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</si>
  <si>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</si>
  <si>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</si>
  <si>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</si>
  <si>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</si>
  <si>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</si>
  <si>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</si>
  <si>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</si>
  <si>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</si>
  <si>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</si>
  <si>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</si>
  <si>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</si>
  <si>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</si>
  <si>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</si>
  <si>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</si>
  <si>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</si>
  <si>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</si>
  <si>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</si>
  <si>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</si>
  <si>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</si>
  <si>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</si>
  <si>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</si>
  <si>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</si>
  <si>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</si>
  <si>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</si>
  <si>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</si>
  <si>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</si>
  <si>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</si>
  <si>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</si>
  <si>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</si>
  <si>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</si>
  <si>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</si>
  <si>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</si>
  <si>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</si>
  <si>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</si>
  <si>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</si>
  <si>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</si>
  <si>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</si>
  <si>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</si>
  <si>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</si>
  <si>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</si>
  <si>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</si>
  <si>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</si>
  <si>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</si>
  <si>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</si>
  <si>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</si>
  <si>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</si>
  <si>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</si>
  <si>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</si>
  <si>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</si>
  <si>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</si>
  <si>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</si>
  <si>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</si>
  <si>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</si>
  <si>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</si>
  <si>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</si>
  <si>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</si>
  <si>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</si>
  <si>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</si>
  <si>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</si>
  <si>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</si>
  <si>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</si>
  <si>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</si>
  <si>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</si>
  <si>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</si>
  <si>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</si>
  <si>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</si>
  <si>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</si>
  <si>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</si>
  <si>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</si>
  <si>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</si>
  <si>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</si>
  <si>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</si>
  <si>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</si>
  <si>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</si>
  <si>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</si>
  <si>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</si>
  <si>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</si>
  <si>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</si>
  <si>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</si>
  <si>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</si>
  <si>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</si>
  <si>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</si>
  <si>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</si>
  <si>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</si>
  <si>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</si>
  <si>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</si>
  <si>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</si>
  <si>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</si>
  <si>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</si>
  <si>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</si>
  <si>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</si>
  <si>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</si>
  <si>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</si>
  <si>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</si>
  <si>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</si>
  <si>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</si>
  <si>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</si>
  <si>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</si>
  <si>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</si>
  <si>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</si>
  <si>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</si>
  <si>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</si>
  <si>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</si>
  <si>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</si>
  <si>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</si>
  <si>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</si>
  <si>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</si>
  <si>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</si>
  <si>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</si>
  <si>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</si>
  <si>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</si>
  <si>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</si>
  <si>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</si>
  <si>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</si>
  <si>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</si>
  <si>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</si>
  <si>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</si>
  <si>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</si>
  <si>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</si>
  <si>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</si>
  <si>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</si>
  <si>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</si>
  <si>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</si>
  <si>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</si>
  <si>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</si>
  <si>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</si>
  <si>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</si>
  <si>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</si>
  <si>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</si>
  <si>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</si>
  <si>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</si>
  <si>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</si>
  <si>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</si>
  <si>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</si>
  <si>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</si>
  <si>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</si>
  <si>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</si>
  <si>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</si>
  <si>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</si>
  <si>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</si>
  <si>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</si>
  <si>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</si>
  <si>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</si>
  <si>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</si>
  <si>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</si>
  <si>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</si>
  <si>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</si>
  <si>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</si>
  <si>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</si>
  <si>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</si>
  <si>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</si>
  <si>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</si>
  <si>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</si>
  <si>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</si>
  <si>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</si>
  <si>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</si>
  <si>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</si>
  <si>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</si>
  <si>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</si>
  <si>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</si>
  <si>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</si>
  <si>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</si>
  <si>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</si>
  <si>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</si>
  <si>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</si>
  <si>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</si>
  <si>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</si>
  <si>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</si>
  <si>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</si>
  <si>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</si>
  <si>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</si>
  <si>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</si>
  <si>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</si>
  <si>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</si>
  <si>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</si>
  <si>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</si>
  <si>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</si>
  <si>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</si>
  <si>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</si>
  <si>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</si>
  <si>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</si>
  <si>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</si>
  <si>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</si>
  <si>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</si>
  <si>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</si>
  <si>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</si>
  <si>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</si>
  <si>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</si>
  <si>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</si>
  <si>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</si>
  <si>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</si>
  <si>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</si>
  <si>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</si>
  <si>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</si>
  <si>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</si>
  <si>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</si>
  <si>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</si>
  <si>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</si>
  <si>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</si>
  <si>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</si>
  <si>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</si>
  <si>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</si>
  <si>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</si>
  <si>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</si>
  <si>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</si>
  <si>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</si>
  <si>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</si>
  <si>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</si>
  <si>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</si>
  <si>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</si>
  <si>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</si>
  <si>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</si>
  <si>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</si>
  <si>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</si>
  <si>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</si>
  <si>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</si>
  <si>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</si>
  <si>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</si>
  <si>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</si>
  <si>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</si>
  <si>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</si>
  <si>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</si>
  <si>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</si>
  <si>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</si>
  <si>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</si>
  <si>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</si>
  <si>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</si>
  <si>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</si>
  <si>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</si>
  <si>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</si>
  <si>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</si>
  <si>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</si>
  <si>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</si>
  <si>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</si>
  <si>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</si>
  <si>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</si>
  <si>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</si>
  <si>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</si>
  <si>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</si>
  <si>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</si>
  <si>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</si>
  <si>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</si>
  <si>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</si>
  <si>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</si>
  <si>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</si>
  <si>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</si>
  <si>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</si>
  <si>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</si>
  <si>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</si>
  <si>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</si>
  <si>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</si>
  <si>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</si>
  <si>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</si>
  <si>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</si>
  <si>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</si>
  <si>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</si>
  <si>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</si>
  <si>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</si>
  <si>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</si>
  <si>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</si>
  <si>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</si>
  <si>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</si>
  <si>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</si>
  <si>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</si>
  <si>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</si>
  <si>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</si>
  <si>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</si>
  <si>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</si>
  <si>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</si>
  <si>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</si>
  <si>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</si>
  <si>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</si>
  <si>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</si>
  <si>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</si>
  <si>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</si>
  <si>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</si>
  <si>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</si>
  <si>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</si>
  <si>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</si>
  <si>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</si>
  <si>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</si>
  <si>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</si>
  <si>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</si>
  <si>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</si>
  <si>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</si>
  <si>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</si>
  <si>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</si>
  <si>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</si>
  <si>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</si>
  <si>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</si>
  <si>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</si>
  <si>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</si>
  <si>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</si>
  <si>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</si>
  <si>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</si>
  <si>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</si>
  <si>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</si>
  <si>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</si>
  <si>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</si>
  <si>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</si>
  <si>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</si>
  <si>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</si>
  <si>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</si>
  <si>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</si>
  <si>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</si>
  <si>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</si>
  <si>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</si>
  <si>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</si>
  <si>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</si>
  <si>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</si>
  <si>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</si>
  <si>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</si>
  <si>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</si>
  <si>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</si>
  <si>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</si>
  <si>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</si>
  <si>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</si>
  <si>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</si>
  <si>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</si>
  <si>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</si>
  <si>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</si>
  <si>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</si>
  <si>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</si>
  <si>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</si>
  <si>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</si>
  <si>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</si>
  <si>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</si>
  <si>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</si>
  <si>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</si>
  <si>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</si>
  <si>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</si>
  <si>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</si>
  <si>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</si>
  <si>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</si>
  <si>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</si>
  <si>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</si>
  <si>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</si>
  <si>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</si>
  <si>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</si>
  <si>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</si>
  <si>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</si>
  <si>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</si>
  <si>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</si>
  <si>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</si>
  <si>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</si>
  <si>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</si>
  <si>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</si>
  <si>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</si>
  <si>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</si>
  <si>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</si>
  <si>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</si>
  <si>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</si>
  <si>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</si>
  <si>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</si>
  <si>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</si>
  <si>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</si>
  <si>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</si>
  <si>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</si>
  <si>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</si>
  <si>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</si>
  <si>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</si>
  <si>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</si>
  <si>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</si>
  <si>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</si>
  <si>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</si>
  <si>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</si>
  <si>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</si>
  <si>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</si>
  <si>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</si>
  <si>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</si>
  <si>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</si>
  <si>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</si>
  <si>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</si>
  <si>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</si>
  <si>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</si>
  <si>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</si>
  <si>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</si>
  <si>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</si>
  <si>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</si>
  <si>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</si>
  <si>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</si>
  <si>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</si>
  <si>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</si>
  <si>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</si>
  <si>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</si>
  <si>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</si>
  <si>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</si>
  <si>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</si>
  <si>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</si>
  <si>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</si>
  <si>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</si>
  <si>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</si>
  <si>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</si>
  <si>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</si>
  <si>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</si>
  <si>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</si>
  <si>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</si>
  <si>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</si>
  <si>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</si>
  <si>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</si>
  <si>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</si>
  <si>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</si>
  <si>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</si>
  <si>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</si>
  <si>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</si>
  <si>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</si>
  <si>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</si>
  <si>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</si>
  <si>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</si>
  <si>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</si>
  <si>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</si>
  <si>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</si>
  <si>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</si>
  <si>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</si>
  <si>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</si>
  <si>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</si>
  <si>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</si>
  <si>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</si>
  <si>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</si>
  <si>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</si>
  <si>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</si>
  <si>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</si>
  <si>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</si>
  <si>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</si>
  <si>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</si>
  <si>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</si>
  <si>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</si>
  <si>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</si>
  <si>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</si>
  <si>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</si>
  <si>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</si>
  <si>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</si>
  <si>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</si>
  <si>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</si>
  <si>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</si>
  <si>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</si>
  <si>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</si>
  <si>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</si>
  <si>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</si>
  <si>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</si>
  <si>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</si>
  <si>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</si>
  <si>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</si>
  <si>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</si>
  <si>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</si>
  <si>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</si>
  <si>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</si>
  <si>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</si>
  <si>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</si>
  <si>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</si>
  <si>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</si>
  <si>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</si>
  <si>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</si>
  <si>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</si>
  <si>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</si>
  <si>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</si>
  <si>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</si>
  <si>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</si>
  <si>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</si>
  <si>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</si>
  <si>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</si>
  <si>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</si>
  <si>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</si>
  <si>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</si>
  <si>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</si>
  <si>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</si>
  <si>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</si>
  <si>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</si>
  <si>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</si>
  <si>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</si>
  <si>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</si>
  <si>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</si>
  <si>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</si>
  <si>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</si>
  <si>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</si>
  <si>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</si>
  <si>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</si>
  <si>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</si>
  <si>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</si>
  <si>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</si>
  <si>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</si>
  <si>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</si>
  <si>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</si>
  <si>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</si>
  <si>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</si>
  <si>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</si>
  <si>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</si>
  <si>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</si>
  <si>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</si>
  <si>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</si>
  <si>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</si>
  <si>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</si>
  <si>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</si>
  <si>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</si>
  <si>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</si>
  <si>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</si>
  <si>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</si>
  <si>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</si>
  <si>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</si>
  <si>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</si>
  <si>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</si>
  <si>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</si>
  <si>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</si>
  <si>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</si>
  <si>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</si>
  <si>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</si>
  <si>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</si>
  <si>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</si>
  <si>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</si>
  <si>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</si>
  <si>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</si>
  <si>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</si>
  <si>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</si>
  <si>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</si>
  <si>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</si>
  <si>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</si>
  <si>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</si>
  <si>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</si>
  <si>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</si>
  <si>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</si>
  <si>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</si>
  <si>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</si>
  <si>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</si>
  <si>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</si>
  <si>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</si>
  <si>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</si>
  <si>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</si>
  <si>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</si>
  <si>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</si>
  <si>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</si>
  <si>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</si>
  <si>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</si>
  <si>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</si>
  <si>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</si>
  <si>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</si>
  <si>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</si>
  <si>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</si>
  <si>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</si>
  <si>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</si>
  <si>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</si>
  <si>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</si>
  <si>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</si>
  <si>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</si>
  <si>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</si>
  <si>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</si>
  <si>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</si>
  <si>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</si>
  <si>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</si>
  <si>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</si>
  <si>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</si>
  <si>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</si>
  <si>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</si>
  <si>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</si>
  <si>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</si>
  <si>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</si>
  <si>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</si>
  <si>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</si>
  <si>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</si>
  <si>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</si>
  <si>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</si>
  <si>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</si>
  <si>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</si>
  <si>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</si>
  <si>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</si>
  <si>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</si>
  <si>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</si>
  <si>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</si>
  <si>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</si>
  <si>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</si>
  <si>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</si>
  <si>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</si>
  <si>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</si>
  <si>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</si>
  <si>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</si>
  <si>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</si>
  <si>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</si>
  <si>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</si>
  <si>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</si>
  <si>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</si>
  <si>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</si>
  <si>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</si>
  <si>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</si>
  <si>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</si>
  <si>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</si>
  <si>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</si>
  <si>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</si>
  <si>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</si>
  <si>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</si>
  <si>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</si>
  <si>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</si>
  <si>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</si>
  <si>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</si>
  <si>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</si>
  <si>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</si>
  <si>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</si>
  <si>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</si>
  <si>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</si>
  <si>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</si>
  <si>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</si>
  <si>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</si>
  <si>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</si>
  <si>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</si>
  <si>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</si>
  <si>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</si>
  <si>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</si>
  <si>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</si>
  <si>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</si>
  <si>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</si>
  <si>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</si>
  <si>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</si>
  <si>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</si>
  <si>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</si>
  <si>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</si>
  <si>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</si>
  <si>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</si>
  <si>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</si>
  <si>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</si>
  <si>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</si>
  <si>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</si>
  <si>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</si>
  <si>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</si>
  <si>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</si>
  <si>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</si>
  <si>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</si>
  <si>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</si>
  <si>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</si>
  <si>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</si>
  <si>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</si>
  <si>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</si>
  <si>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</si>
  <si>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</si>
  <si>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</si>
  <si>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</si>
  <si>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</si>
  <si>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</si>
  <si>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</si>
  <si>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</si>
  <si>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</si>
  <si>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</si>
  <si>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</si>
  <si>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</si>
  <si>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</si>
  <si>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</si>
  <si>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</si>
  <si>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</si>
  <si>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</si>
  <si>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</si>
  <si>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</si>
  <si>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</si>
  <si>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</si>
  <si>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</si>
  <si>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</si>
  <si>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</si>
  <si>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</si>
  <si>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</si>
  <si>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</si>
  <si>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</si>
  <si>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</si>
  <si>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</si>
  <si>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</si>
  <si>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</si>
  <si>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</si>
  <si>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</si>
  <si>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</si>
  <si>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</si>
  <si>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</si>
  <si>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</si>
  <si>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</si>
  <si>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</si>
  <si>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</si>
  <si>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</si>
  <si>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</si>
  <si>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</si>
  <si>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</si>
  <si>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</si>
  <si>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</si>
  <si>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</si>
  <si>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</si>
  <si>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</si>
  <si>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</si>
  <si>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</si>
  <si>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</si>
  <si>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</si>
  <si>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</si>
  <si>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</si>
  <si>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</si>
  <si>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</si>
  <si>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</si>
  <si>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</si>
  <si>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</si>
  <si>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</si>
  <si>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</si>
  <si>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</si>
  <si>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</si>
  <si>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</si>
  <si>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</si>
  <si>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</si>
  <si>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</si>
  <si>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</si>
  <si>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</si>
  <si>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</si>
  <si>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</si>
  <si>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</si>
  <si>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</si>
  <si>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</si>
  <si>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</si>
  <si>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</si>
  <si>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</si>
  <si>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</si>
  <si>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</si>
  <si>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</si>
  <si>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</si>
  <si>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</si>
  <si>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</si>
  <si>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</si>
  <si>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</si>
  <si>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</si>
  <si>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</si>
  <si>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</si>
  <si>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</si>
  <si>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</si>
  <si>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</si>
  <si>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</si>
  <si>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</si>
  <si>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</si>
  <si>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</si>
  <si>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</si>
  <si>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</si>
  <si>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</si>
  <si>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</si>
  <si>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</si>
  <si>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</si>
  <si>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</si>
  <si>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</si>
  <si>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</si>
  <si>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</si>
  <si>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</si>
  <si>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</si>
  <si>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</si>
  <si>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</si>
  <si>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</si>
  <si>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</si>
  <si>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</si>
  <si>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</si>
  <si>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</si>
  <si>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</si>
  <si>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</si>
  <si>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</si>
  <si>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</si>
  <si>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</si>
  <si>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</si>
  <si>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</si>
  <si>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</si>
  <si>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</si>
  <si>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</si>
  <si>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</si>
  <si>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</si>
  <si>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</si>
  <si>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</si>
  <si>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</si>
  <si>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</si>
  <si>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</si>
  <si>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</si>
  <si>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</si>
  <si>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</si>
  <si>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</si>
  <si>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</si>
  <si>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</si>
  <si>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</si>
  <si>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</si>
  <si>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</si>
  <si>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</si>
  <si>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</si>
  <si>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</si>
  <si>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</si>
  <si>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</si>
  <si>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</si>
  <si>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</si>
  <si>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</si>
  <si>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</si>
  <si>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</si>
  <si>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</si>
  <si>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</si>
  <si>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</si>
  <si>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</si>
  <si>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</si>
  <si>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</si>
  <si>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</si>
  <si>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</si>
  <si>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</si>
  <si>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</si>
  <si>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</si>
  <si>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</si>
  <si>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</si>
  <si>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</si>
  <si>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</si>
  <si>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</si>
  <si>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</si>
  <si>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</si>
  <si>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</si>
  <si>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</si>
  <si>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</si>
  <si>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</si>
  <si>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</si>
  <si>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</si>
  <si>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</si>
  <si>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</si>
  <si>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</si>
  <si>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</si>
  <si>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</si>
  <si>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</si>
  <si>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</si>
  <si>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</si>
  <si>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</si>
  <si>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</si>
  <si>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</si>
  <si>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</si>
  <si>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</si>
  <si>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</si>
  <si>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</si>
  <si>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</si>
  <si>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</si>
  <si>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</si>
  <si>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</si>
  <si>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</si>
  <si>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</si>
  <si>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</si>
  <si>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</si>
  <si>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</si>
  <si>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</si>
  <si>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</si>
  <si>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</si>
  <si>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</si>
  <si>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</si>
  <si>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</si>
  <si>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</si>
  <si>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</si>
  <si>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</si>
  <si>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</si>
  <si>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</si>
  <si>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</si>
  <si>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</si>
  <si>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</si>
  <si>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</si>
  <si>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</si>
  <si>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</si>
  <si>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</si>
  <si>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</si>
  <si>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</si>
  <si>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</si>
  <si>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</si>
  <si>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</si>
  <si>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</si>
  <si>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</si>
  <si>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</si>
  <si>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</si>
  <si>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</si>
  <si>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</si>
  <si>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</si>
  <si>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</si>
  <si>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</si>
  <si>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</si>
  <si>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</si>
  <si>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</si>
  <si>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</si>
  <si>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</si>
  <si>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</si>
  <si>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</si>
  <si>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</si>
  <si>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</si>
  <si>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</si>
  <si>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</si>
  <si>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</si>
  <si>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</si>
  <si>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</si>
  <si>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</si>
  <si>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</si>
  <si>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</si>
  <si>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</si>
  <si>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</si>
  <si>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</si>
  <si>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</si>
  <si>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</si>
  <si>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</si>
  <si>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</si>
  <si>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</si>
  <si>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</si>
  <si>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</si>
  <si>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</si>
  <si>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</si>
  <si>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</si>
  <si>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</si>
  <si>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</si>
  <si>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</si>
  <si>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</si>
  <si>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</si>
  <si>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</si>
  <si>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</si>
  <si>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</si>
  <si>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</si>
  <si>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</si>
  <si>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</si>
  <si>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</si>
  <si>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</si>
  <si>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</si>
  <si>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</si>
  <si>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</si>
  <si>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</si>
  <si>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</si>
  <si>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</si>
  <si>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</si>
  <si>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</si>
  <si>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</si>
  <si>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</si>
  <si>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</si>
  <si>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</si>
  <si>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</si>
  <si>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</si>
  <si>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</si>
  <si>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</si>
  <si>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</si>
  <si>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</si>
  <si>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</si>
  <si>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</si>
  <si>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</si>
  <si>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</si>
  <si>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</si>
  <si>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</si>
  <si>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</si>
  <si>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</si>
  <si>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</si>
  <si>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</si>
  <si>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</si>
  <si>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</si>
  <si>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</si>
  <si>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</si>
  <si>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</si>
  <si>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</si>
  <si>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</si>
  <si>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</si>
  <si>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</si>
  <si>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</si>
  <si>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</si>
  <si>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</si>
  <si>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</si>
  <si>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</si>
  <si>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</si>
  <si>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</si>
  <si>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</si>
  <si>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</si>
  <si>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</si>
  <si>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</si>
  <si>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</si>
  <si>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</si>
  <si>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</si>
  <si>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</si>
  <si>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</si>
  <si>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</si>
  <si>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</si>
  <si>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</si>
  <si>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</si>
  <si>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</si>
  <si>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</si>
  <si>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</si>
  <si>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</si>
  <si>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</si>
  <si>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</si>
  <si>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</si>
  <si>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</si>
  <si>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</si>
  <si>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</si>
  <si>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</si>
  <si>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</si>
  <si>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</si>
  <si>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</si>
  <si>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</si>
  <si>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</si>
  <si>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</si>
  <si>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</si>
  <si>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</si>
  <si>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</si>
  <si>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</si>
  <si>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</si>
  <si>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</si>
  <si>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</si>
  <si>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</si>
  <si>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</si>
  <si>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</si>
  <si>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</si>
  <si>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</si>
  <si>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</si>
  <si>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</si>
  <si>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</si>
  <si>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</si>
  <si>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</si>
  <si>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</si>
  <si>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</si>
  <si>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</si>
  <si>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</si>
  <si>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</si>
  <si>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</si>
  <si>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</si>
  <si>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</si>
  <si>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</si>
  <si>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</si>
  <si>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</si>
  <si>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</si>
  <si>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</si>
  <si>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</si>
  <si>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</si>
  <si>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</si>
  <si>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</si>
  <si>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</si>
  <si>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</si>
  <si>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</si>
  <si>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</si>
  <si>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</si>
  <si>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</si>
  <si>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</si>
  <si>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</si>
  <si>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</si>
  <si>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</si>
  <si>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</si>
  <si>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</si>
  <si>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</si>
  <si>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</si>
  <si>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</si>
  <si>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</si>
  <si>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</si>
  <si>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</si>
  <si>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</si>
  <si>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</si>
  <si>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</si>
  <si>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</si>
  <si>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</si>
  <si>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</si>
  <si>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</si>
  <si>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</si>
  <si>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</si>
  <si>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</si>
  <si>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</si>
  <si>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</si>
  <si>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</si>
  <si>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</si>
  <si>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</si>
  <si>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</si>
  <si>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</si>
  <si>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</si>
  <si>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</si>
  <si>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</si>
  <si>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</si>
  <si>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</si>
  <si>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</si>
  <si>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</si>
  <si>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</si>
  <si>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</si>
  <si>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</si>
  <si>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</si>
  <si>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</si>
  <si>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</si>
  <si>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</si>
  <si>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</si>
  <si>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</si>
  <si>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</si>
  <si>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</si>
  <si>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</si>
  <si>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</si>
  <si>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</si>
  <si>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</si>
  <si>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</si>
  <si>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</si>
  <si>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</si>
  <si>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</si>
  <si>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</si>
  <si>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</si>
  <si>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</si>
  <si>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</si>
  <si>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</si>
  <si>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</si>
  <si>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</si>
  <si>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</si>
  <si>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</si>
  <si>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</si>
  <si>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</si>
  <si>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</si>
  <si>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</si>
  <si>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</si>
  <si>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</si>
  <si>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</si>
  <si>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</si>
  <si>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</si>
  <si>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</si>
  <si>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</si>
  <si>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</si>
  <si>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</si>
  <si>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</si>
  <si>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</si>
  <si>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</si>
  <si>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</si>
  <si>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</si>
  <si>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</si>
  <si>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</si>
  <si>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</si>
  <si>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</si>
  <si>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</si>
  <si>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</si>
  <si>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</si>
  <si>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</si>
  <si>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</si>
  <si>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</si>
  <si>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</si>
  <si>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</si>
  <si>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</si>
  <si>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</si>
  <si>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</si>
  <si>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</si>
  <si>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</si>
  <si>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</si>
  <si>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</si>
  <si>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</si>
  <si>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</si>
  <si>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</si>
  <si>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</si>
  <si>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</si>
  <si>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</si>
  <si>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</si>
  <si>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</si>
  <si>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</si>
  <si>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</si>
  <si>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</si>
  <si>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</si>
  <si>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</si>
  <si>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</si>
  <si>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</si>
  <si>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</si>
  <si>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</si>
  <si>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</si>
  <si>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</si>
  <si>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</si>
  <si>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</si>
  <si>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</si>
  <si>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</si>
  <si>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</si>
  <si>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</si>
  <si>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</si>
  <si>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</si>
  <si>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</si>
  <si>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</si>
  <si>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</si>
  <si>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</si>
  <si>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</si>
  <si>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</si>
  <si>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</si>
  <si>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</si>
  <si>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</si>
  <si>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</si>
  <si>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</si>
  <si>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</si>
  <si>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</si>
  <si>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</si>
  <si>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</si>
  <si>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</si>
  <si>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</si>
  <si>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</si>
  <si>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</si>
  <si>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</si>
  <si>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</si>
  <si>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</si>
  <si>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</si>
  <si>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</si>
  <si>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</si>
  <si>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</si>
  <si>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</si>
  <si>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</si>
  <si>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</si>
  <si>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</si>
  <si>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</si>
  <si>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</si>
  <si>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</si>
  <si>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</si>
  <si>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</si>
  <si>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</si>
  <si>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</si>
  <si>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</si>
  <si>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</si>
  <si>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</si>
  <si>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</si>
  <si>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</si>
  <si>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</si>
  <si>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</si>
  <si>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</si>
  <si>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</si>
  <si>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</si>
  <si>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</si>
  <si>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</si>
  <si>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</si>
  <si>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</si>
  <si>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</si>
  <si>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</si>
  <si>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</si>
  <si>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</si>
  <si>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</si>
  <si>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</si>
  <si>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</si>
  <si>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</si>
  <si>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</si>
  <si>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</si>
  <si>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</si>
  <si>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</si>
  <si>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</si>
  <si>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</si>
  <si>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</si>
  <si>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</si>
  <si>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</si>
  <si>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</si>
  <si>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</si>
  <si>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</si>
  <si>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</si>
  <si>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</si>
  <si>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</si>
  <si>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</si>
  <si>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</si>
  <si>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</si>
  <si>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</si>
  <si>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</si>
  <si>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</si>
  <si>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</si>
  <si>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</si>
  <si>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</si>
  <si>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</si>
  <si>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</si>
  <si>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</si>
  <si>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</si>
  <si>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</si>
  <si>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</si>
  <si>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</si>
  <si>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</si>
  <si>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</si>
  <si>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</si>
  <si>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</si>
  <si>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</si>
  <si>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</si>
  <si>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</si>
  <si>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</si>
  <si>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</si>
  <si>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</si>
  <si>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</si>
  <si>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</si>
  <si>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</si>
  <si>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</si>
  <si>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</si>
  <si>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</si>
  <si>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</si>
  <si>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</si>
  <si>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</si>
  <si>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</si>
  <si>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</si>
  <si>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</si>
  <si>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</si>
  <si>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</si>
  <si>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</si>
  <si>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</si>
  <si>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</si>
  <si>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</si>
  <si>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</si>
  <si>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</si>
  <si>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</si>
  <si>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</si>
  <si>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</si>
  <si>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</si>
  <si>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</si>
  <si>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</si>
  <si>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</si>
  <si>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</si>
  <si>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</si>
  <si>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</si>
  <si>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</si>
  <si>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</si>
  <si>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</si>
  <si>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</si>
  <si>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</si>
  <si>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</si>
  <si>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</si>
  <si>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</si>
  <si>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</si>
  <si>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</si>
  <si>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</si>
  <si>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</si>
  <si>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</si>
  <si>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</si>
  <si>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</si>
  <si>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</si>
  <si>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</si>
  <si>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</si>
  <si>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</si>
  <si>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</si>
  <si>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</si>
  <si>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</si>
  <si>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</si>
  <si>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</si>
  <si>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</si>
  <si>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</si>
  <si>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</si>
  <si>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</si>
  <si>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</si>
  <si>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</si>
  <si>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</si>
  <si>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</si>
  <si>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</si>
  <si>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</si>
  <si>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</si>
  <si>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</si>
  <si>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</si>
  <si>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</si>
  <si>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</si>
  <si>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</si>
  <si>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</si>
  <si>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</si>
  <si>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</si>
  <si>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</si>
  <si>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</si>
  <si>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</si>
  <si>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</si>
  <si>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</si>
  <si>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</si>
  <si>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</si>
  <si>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</si>
  <si>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</si>
  <si>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</si>
  <si>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</si>
  <si>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</si>
  <si>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</si>
  <si>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</si>
  <si>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</si>
  <si>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</si>
  <si>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</si>
  <si>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</si>
  <si>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</si>
  <si>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</si>
  <si>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</si>
  <si>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</si>
  <si>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</si>
  <si>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</si>
  <si>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</si>
  <si>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</si>
  <si>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</si>
  <si>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</si>
  <si>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</si>
  <si>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</si>
  <si>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</si>
  <si>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</si>
  <si>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</si>
  <si>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</si>
  <si>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</si>
  <si>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</si>
  <si>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</si>
  <si>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</si>
  <si>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</si>
  <si>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</si>
  <si>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</si>
  <si>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</si>
  <si>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</si>
  <si>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</si>
  <si>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</si>
  <si>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</si>
  <si>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</si>
  <si>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</si>
  <si>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</si>
  <si>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</si>
  <si>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</si>
  <si>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</si>
  <si>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</si>
  <si>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</si>
  <si>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</si>
  <si>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</si>
  <si>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</si>
  <si>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</si>
  <si>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</si>
  <si>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</si>
  <si>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</si>
  <si>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</si>
  <si>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</si>
  <si>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</si>
  <si>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</si>
  <si>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</si>
  <si>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</si>
  <si>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</si>
  <si>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</si>
  <si>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</si>
  <si>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</si>
  <si>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</si>
  <si>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</si>
  <si>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</si>
  <si>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</si>
  <si>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</si>
  <si>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</si>
  <si>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</si>
  <si>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</si>
  <si>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</si>
  <si>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</si>
  <si>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</si>
  <si>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</si>
  <si>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</si>
  <si>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</si>
  <si>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</si>
  <si>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</si>
  <si>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</si>
  <si>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</si>
  <si>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</si>
  <si>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</si>
  <si>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</si>
  <si>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</si>
  <si>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</si>
  <si>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</si>
  <si>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</si>
  <si>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</si>
  <si>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</si>
  <si>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</si>
  <si>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</si>
  <si>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</si>
  <si>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</si>
  <si>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</si>
  <si>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</si>
  <si>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</si>
  <si>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</si>
  <si>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</si>
  <si>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</si>
  <si>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</si>
  <si>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</si>
  <si>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</si>
  <si>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</si>
  <si>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</si>
  <si>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</si>
  <si>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</si>
  <si>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</si>
  <si>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</si>
  <si>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</si>
  <si>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</si>
  <si>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</si>
  <si>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</si>
  <si>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</si>
  <si>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</si>
  <si>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</si>
  <si>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</si>
  <si>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</si>
  <si>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</si>
  <si>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</si>
  <si>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</si>
  <si>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</si>
  <si>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</si>
  <si>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</si>
  <si>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</si>
  <si>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</si>
  <si>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</si>
  <si>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</si>
  <si>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</si>
  <si>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</si>
  <si>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</si>
  <si>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</si>
  <si>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</si>
  <si>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</si>
  <si>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</si>
  <si>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</si>
  <si>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</si>
  <si>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</si>
  <si>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</si>
  <si>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</si>
  <si>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</si>
  <si>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</si>
  <si>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</si>
  <si>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</si>
  <si>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</si>
  <si>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</si>
  <si>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</si>
  <si>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</si>
  <si>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</si>
  <si>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</si>
  <si>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</si>
  <si>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</si>
  <si>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</si>
  <si>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</si>
  <si>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</si>
  <si>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</si>
  <si>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</si>
  <si>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</si>
  <si>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</si>
  <si>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</si>
  <si>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</si>
  <si>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</si>
  <si>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</si>
  <si>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</si>
  <si>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</si>
  <si>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</si>
  <si>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</si>
  <si>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</si>
  <si>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</si>
  <si>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</si>
  <si>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</si>
  <si>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</si>
  <si>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</si>
  <si>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</si>
  <si>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</si>
  <si>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</si>
  <si>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</si>
  <si>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</si>
  <si>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</si>
  <si>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</si>
  <si>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</si>
  <si>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</si>
  <si>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</si>
  <si>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</si>
  <si>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</si>
  <si>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</si>
  <si>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</si>
  <si>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</si>
  <si>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</si>
  <si>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</si>
  <si>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</si>
  <si>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</si>
  <si>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</si>
  <si>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</si>
  <si>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</si>
  <si>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</si>
  <si>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</si>
  <si>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</si>
  <si>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</si>
  <si>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</si>
  <si>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</si>
  <si>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</si>
  <si>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</si>
  <si>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</si>
  <si>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</si>
  <si>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</si>
  <si>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</si>
  <si>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</si>
  <si>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</si>
  <si>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</si>
  <si>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</si>
  <si>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</si>
  <si>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</si>
  <si>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</si>
  <si>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</si>
  <si>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</si>
  <si>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</si>
  <si>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</si>
  <si>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</si>
  <si>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</si>
  <si>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</si>
  <si>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</si>
  <si>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</si>
  <si>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</si>
  <si>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</si>
  <si>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</si>
  <si>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</si>
  <si>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</si>
  <si>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</si>
  <si>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</si>
  <si>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</si>
  <si>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</si>
  <si>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</si>
  <si>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</si>
  <si>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</si>
  <si>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</si>
  <si>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</si>
  <si>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</si>
  <si>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</si>
  <si>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</si>
  <si>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</si>
  <si>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</si>
  <si>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</si>
  <si>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</si>
  <si>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</si>
  <si>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</si>
  <si>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</si>
  <si>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</si>
  <si>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</si>
  <si>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</si>
  <si>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</si>
  <si>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</si>
  <si>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</si>
  <si>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</si>
  <si>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</si>
  <si>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</si>
  <si>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</si>
  <si>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</si>
  <si>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</si>
  <si>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</si>
  <si>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</si>
  <si>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</si>
  <si>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</si>
  <si>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</si>
  <si>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</si>
  <si>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</si>
  <si>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</si>
  <si>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</si>
  <si>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</si>
  <si>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</si>
  <si>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</si>
  <si>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</si>
  <si>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</si>
  <si>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</si>
  <si>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</si>
  <si>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</si>
  <si>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</si>
  <si>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</si>
  <si>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</si>
  <si>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</si>
  <si>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</si>
  <si>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</si>
  <si>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</si>
  <si>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</si>
  <si>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</si>
  <si>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</si>
  <si>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</si>
  <si>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</si>
  <si>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</si>
  <si>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</si>
  <si>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</si>
  <si>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</si>
  <si>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</si>
  <si>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</si>
  <si>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</si>
  <si>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</si>
  <si>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</si>
  <si>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</si>
  <si>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</si>
  <si>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</si>
  <si>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</si>
  <si>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</si>
  <si>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</si>
  <si>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</si>
  <si>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</si>
  <si>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</si>
  <si>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</si>
  <si>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</si>
  <si>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</si>
  <si>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</si>
  <si>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</si>
  <si>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</si>
  <si>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</si>
  <si>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</si>
  <si>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</si>
  <si>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</si>
  <si>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</si>
  <si>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</si>
  <si>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</si>
  <si>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</si>
  <si>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</si>
  <si>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</si>
  <si>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</si>
  <si>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</si>
  <si>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</si>
  <si>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</si>
  <si>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</si>
  <si>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</si>
  <si>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</si>
  <si>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</si>
  <si>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</si>
  <si>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</si>
  <si>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</si>
  <si>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</si>
  <si>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</si>
  <si>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</si>
  <si>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</si>
  <si>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</si>
  <si>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</si>
  <si>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</si>
  <si>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</si>
  <si>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</si>
  <si>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</si>
  <si>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</si>
  <si>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</si>
  <si>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</si>
  <si>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</si>
  <si>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</si>
  <si>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</si>
  <si>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</si>
  <si>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</si>
  <si>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</si>
  <si>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</si>
  <si>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</si>
  <si>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</si>
  <si>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</si>
  <si>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</si>
  <si>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</si>
  <si>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</si>
  <si>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</si>
  <si>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</si>
  <si>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</si>
  <si>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</si>
  <si>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</si>
  <si>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</si>
  <si>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</si>
  <si>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</si>
  <si>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</si>
  <si>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</si>
  <si>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</si>
  <si>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</si>
  <si>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</si>
  <si>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</si>
  <si>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</si>
  <si>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</si>
  <si>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</si>
  <si>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</si>
  <si>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</si>
  <si>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</si>
  <si>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</si>
  <si>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</si>
  <si>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</si>
  <si>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</si>
  <si>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</si>
  <si>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</si>
  <si>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</si>
  <si>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</si>
  <si>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</si>
  <si>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</si>
  <si>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</si>
  <si>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</si>
  <si>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</si>
  <si>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</si>
  <si>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</si>
  <si>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</si>
  <si>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</si>
  <si>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</si>
  <si>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</si>
  <si>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</si>
  <si>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</si>
  <si>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</si>
  <si>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</si>
  <si>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</si>
  <si>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</si>
  <si>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</si>
  <si>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</si>
  <si>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</si>
  <si>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</si>
  <si>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</si>
  <si>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</si>
  <si>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</si>
  <si>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</si>
  <si>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</si>
  <si>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</si>
  <si>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</si>
  <si>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</si>
  <si>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</si>
  <si>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</si>
  <si>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</si>
  <si>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</si>
  <si>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</si>
  <si>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</si>
  <si>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</si>
  <si>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</si>
  <si>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</si>
  <si>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</si>
  <si>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</si>
  <si>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</si>
  <si>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</si>
  <si>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</si>
  <si>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</si>
  <si>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</si>
  <si>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</si>
  <si>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</si>
  <si>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</si>
  <si>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</si>
  <si>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</si>
  <si>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</si>
  <si>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</si>
  <si>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</si>
  <si>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</si>
  <si>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</si>
  <si>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</si>
  <si>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</si>
  <si>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</si>
  <si>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</si>
  <si>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</si>
  <si>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</si>
  <si>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</si>
  <si>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</si>
  <si>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</si>
  <si>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</si>
  <si>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</si>
  <si>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</si>
  <si>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</si>
  <si>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</si>
  <si>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</si>
  <si>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</si>
  <si>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</si>
  <si>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</si>
  <si>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</si>
  <si>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</si>
  <si>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</si>
  <si>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</si>
  <si>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</si>
  <si>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</si>
  <si>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</si>
  <si>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</si>
  <si>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</si>
  <si>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</si>
  <si>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</si>
  <si>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</si>
  <si>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</si>
  <si>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</si>
  <si>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</si>
  <si>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</si>
  <si>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</si>
  <si>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</si>
  <si>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</si>
  <si>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</si>
  <si>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</si>
  <si>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</si>
  <si>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</si>
  <si>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</si>
  <si>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</si>
  <si>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</si>
  <si>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</si>
  <si>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</si>
  <si>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</si>
  <si>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</si>
  <si>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</si>
  <si>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</si>
  <si>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</si>
  <si>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</si>
  <si>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</si>
  <si>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</si>
  <si>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</si>
  <si>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</si>
  <si>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</si>
  <si>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</si>
  <si>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</si>
  <si>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</si>
  <si>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</si>
  <si>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</si>
  <si>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</si>
  <si>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</si>
  <si>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</si>
  <si>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</si>
  <si>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</si>
  <si>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</si>
  <si>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</si>
  <si>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</si>
  <si>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</si>
  <si>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</si>
  <si>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</si>
  <si>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</si>
  <si>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</si>
  <si>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</si>
  <si>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</si>
  <si>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</si>
  <si>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</si>
  <si>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</si>
  <si>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</si>
  <si>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</si>
  <si>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</si>
  <si>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</si>
  <si>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</si>
  <si>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</si>
  <si>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</si>
  <si>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</si>
  <si>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</si>
  <si>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</si>
  <si>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</si>
  <si>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</si>
  <si>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</si>
  <si>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</si>
  <si>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</si>
  <si>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</si>
  <si>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</si>
  <si>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</si>
  <si>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</si>
  <si>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</si>
  <si>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</si>
  <si>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</si>
  <si>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</si>
  <si>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</si>
  <si>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</si>
  <si>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</si>
  <si>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</si>
  <si>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</si>
  <si>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</si>
  <si>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</si>
  <si>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</si>
  <si>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</si>
  <si>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</si>
  <si>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</si>
  <si>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</si>
  <si>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</si>
  <si>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</si>
  <si>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</si>
  <si>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</si>
  <si>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</si>
  <si>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</si>
  <si>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</si>
  <si>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</si>
  <si>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</si>
  <si>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</si>
  <si>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</si>
  <si>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</si>
  <si>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</si>
  <si>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</si>
  <si>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</si>
  <si>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</si>
  <si>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</si>
  <si>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</si>
  <si>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</si>
  <si>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</si>
  <si>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</si>
  <si>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</si>
  <si>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</si>
  <si>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</si>
  <si>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</si>
  <si>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</si>
  <si>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</si>
  <si>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</si>
  <si>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</si>
  <si>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</si>
  <si>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</si>
  <si>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</si>
  <si>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</si>
  <si>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</si>
  <si>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</si>
  <si>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</si>
  <si>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</si>
  <si>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</si>
  <si>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</si>
  <si>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</si>
  <si>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</si>
  <si>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</si>
  <si>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</si>
  <si>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</si>
  <si>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</si>
  <si>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</si>
  <si>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</si>
  <si>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</si>
  <si>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</si>
  <si>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</si>
  <si>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</si>
  <si>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</si>
  <si>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</si>
  <si>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</si>
  <si>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</si>
  <si>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</si>
  <si>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</si>
  <si>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</si>
  <si>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</si>
  <si>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</si>
  <si>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</si>
  <si>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</si>
  <si>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</si>
  <si>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</si>
  <si>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</si>
  <si>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</si>
  <si>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</si>
  <si>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</si>
  <si>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</si>
  <si>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</si>
  <si>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</si>
  <si>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</si>
  <si>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</si>
  <si>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</si>
  <si>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</si>
  <si>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</si>
  <si>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</si>
  <si>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</si>
  <si>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</si>
  <si>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</si>
  <si>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</si>
  <si>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</si>
  <si>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</si>
  <si>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</si>
  <si>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</si>
  <si>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</si>
  <si>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</si>
  <si>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</si>
  <si>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</si>
  <si>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</si>
  <si>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</si>
  <si>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</si>
  <si>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</si>
  <si>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</si>
  <si>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</si>
  <si>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</si>
  <si>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</si>
  <si>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</si>
  <si>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</si>
  <si>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</si>
  <si>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</si>
  <si>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</si>
  <si>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</si>
  <si>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</si>
  <si>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</si>
  <si>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</si>
  <si>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</si>
  <si>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</si>
  <si>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</si>
  <si>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</si>
  <si>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</si>
  <si>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</si>
  <si>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</si>
  <si>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</si>
  <si>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</si>
  <si>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</si>
  <si>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</si>
  <si>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</si>
  <si>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</si>
  <si>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</si>
  <si>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</si>
  <si>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</si>
  <si>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</si>
  <si>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</si>
  <si>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</si>
  <si>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</si>
  <si>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</si>
  <si>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</si>
  <si>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</si>
  <si>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</si>
  <si>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</si>
  <si>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</si>
  <si>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</si>
  <si>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</si>
  <si>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</si>
  <si>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</si>
  <si>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</si>
  <si>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</si>
  <si>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</si>
  <si>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</si>
  <si>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</si>
  <si>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</si>
  <si>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</si>
  <si>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</si>
  <si>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</si>
  <si>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</si>
  <si>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</si>
  <si>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</si>
  <si>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</si>
  <si>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</si>
  <si>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</si>
  <si>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</si>
  <si>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</si>
  <si>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</si>
  <si>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</si>
  <si>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</si>
  <si>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</si>
  <si>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</si>
  <si>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</si>
  <si>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</si>
  <si>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</si>
  <si>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</si>
  <si>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</si>
  <si>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</si>
  <si>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</si>
  <si>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</si>
  <si>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</si>
  <si>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</si>
  <si>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</si>
  <si>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</si>
  <si>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</si>
  <si>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</si>
  <si>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</si>
  <si>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</si>
  <si>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</si>
  <si>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</si>
  <si>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</si>
  <si>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</si>
  <si>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</si>
  <si>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</si>
  <si>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</si>
  <si>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</si>
  <si>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</si>
  <si>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</si>
  <si>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</si>
  <si>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</si>
  <si>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</si>
  <si>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</si>
  <si>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</si>
  <si>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</si>
  <si>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</si>
  <si>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</si>
  <si>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</si>
  <si>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</si>
  <si>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</si>
  <si>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</si>
  <si>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</si>
  <si>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</si>
  <si>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</si>
  <si>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</si>
  <si>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</si>
  <si>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</si>
  <si>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</si>
  <si>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</si>
  <si>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</si>
  <si>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</si>
  <si>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</si>
  <si>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</si>
  <si>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</si>
  <si>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</si>
  <si>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</si>
  <si>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</si>
  <si>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</si>
  <si>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</si>
  <si>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</si>
  <si>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</si>
  <si>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</si>
  <si>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</si>
  <si>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</si>
  <si>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</si>
  <si>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</si>
  <si>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</si>
  <si>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</si>
  <si>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</si>
  <si>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</si>
  <si>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</si>
  <si>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</si>
  <si>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</si>
  <si>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</si>
  <si>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</si>
  <si>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</si>
  <si>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</si>
  <si>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</si>
  <si>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</si>
  <si>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</si>
  <si>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</si>
  <si>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</si>
  <si>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</si>
  <si>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</si>
  <si>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</si>
  <si>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</si>
  <si>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</si>
  <si>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</si>
  <si>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</si>
  <si>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</si>
  <si>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</si>
  <si>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</si>
  <si>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</si>
  <si>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</si>
  <si>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</si>
  <si>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</si>
  <si>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</si>
  <si>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</si>
  <si>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</si>
  <si>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</si>
  <si>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</si>
  <si>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</si>
  <si>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</si>
  <si>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</si>
  <si>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</si>
  <si>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</si>
  <si>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</si>
  <si>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</si>
  <si>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</si>
  <si>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</si>
  <si>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</si>
  <si>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</si>
  <si>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</si>
  <si>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</si>
  <si>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</si>
  <si>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</si>
  <si>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</si>
  <si>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</si>
  <si>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</si>
  <si>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</si>
  <si>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</si>
  <si>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</si>
  <si>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</si>
  <si>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</si>
  <si>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</si>
  <si>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</si>
  <si>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</si>
  <si>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</si>
  <si>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</si>
  <si>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</si>
  <si>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</si>
  <si>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</si>
  <si>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</si>
  <si>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</si>
  <si>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</si>
  <si>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</si>
  <si>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</si>
  <si>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</si>
  <si>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</si>
  <si>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</si>
  <si>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</si>
  <si>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</si>
  <si>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</si>
  <si>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</si>
  <si>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</si>
  <si>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</si>
  <si>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</si>
  <si>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</si>
  <si>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</si>
  <si>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</si>
  <si>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</si>
  <si>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</si>
  <si>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</si>
  <si>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</si>
  <si>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</si>
  <si>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</si>
  <si>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</si>
  <si>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</si>
  <si>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</si>
  <si>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</si>
  <si>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</si>
  <si>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</si>
  <si>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</si>
  <si>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</si>
  <si>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</si>
  <si>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</si>
  <si>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</si>
  <si>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</si>
  <si>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</si>
  <si>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</si>
  <si>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</si>
  <si>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</si>
  <si>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</si>
  <si>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</si>
  <si>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</si>
  <si>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</si>
  <si>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</si>
  <si>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</si>
  <si>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</si>
  <si>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</si>
  <si>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</si>
  <si>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</si>
  <si>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</si>
  <si>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</si>
  <si>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</si>
  <si>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</si>
  <si>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</si>
  <si>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</si>
  <si>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</si>
  <si>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</si>
  <si>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</si>
  <si>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</si>
  <si>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</si>
  <si>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</si>
  <si>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</si>
  <si>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</si>
  <si>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</si>
  <si>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</si>
  <si>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</si>
  <si>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</si>
  <si>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</si>
  <si>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</si>
  <si>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</si>
  <si>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</si>
  <si>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</si>
  <si>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</si>
  <si>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</si>
  <si>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</si>
  <si>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</si>
  <si>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</si>
  <si>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</si>
  <si>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</si>
  <si>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</si>
  <si>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</si>
  <si>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</si>
  <si>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</si>
  <si>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</si>
  <si>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</si>
  <si>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</si>
  <si>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</si>
  <si>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</si>
  <si>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</si>
  <si>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</si>
  <si>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</si>
  <si>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</si>
  <si>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</si>
  <si>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</si>
  <si>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</si>
  <si>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</si>
  <si>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</si>
  <si>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</si>
  <si>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</si>
  <si>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</si>
  <si>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</si>
  <si>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</si>
  <si>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</si>
  <si>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</si>
  <si>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</si>
  <si>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</si>
  <si>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</si>
  <si>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</si>
  <si>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</si>
  <si>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</si>
  <si>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</si>
  <si>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</si>
  <si>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</si>
  <si>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</si>
  <si>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</si>
  <si>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</si>
  <si>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</si>
  <si>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</si>
  <si>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</si>
  <si>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</si>
  <si>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</si>
  <si>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</si>
  <si>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</si>
  <si>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</si>
  <si>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</si>
  <si>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</si>
  <si>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</si>
  <si>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</si>
  <si>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</si>
  <si>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</si>
  <si>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</si>
  <si>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</si>
  <si>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</si>
  <si>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</si>
  <si>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</si>
  <si>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</si>
  <si>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</si>
  <si>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</si>
  <si>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</si>
  <si>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</si>
  <si>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</si>
  <si>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</si>
  <si>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</si>
  <si>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</si>
  <si>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</si>
  <si>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</si>
  <si>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</si>
  <si>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</si>
  <si>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</si>
  <si>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</si>
  <si>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</si>
  <si>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</si>
  <si>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</si>
  <si>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</si>
  <si>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</si>
  <si>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</si>
  <si>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</si>
  <si>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</si>
  <si>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</si>
  <si>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</si>
  <si>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</si>
  <si>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</si>
  <si>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</si>
  <si>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</si>
  <si>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</si>
  <si>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</si>
  <si>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</si>
  <si>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</si>
  <si>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</si>
  <si>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</si>
  <si>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</si>
  <si>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</si>
  <si>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</si>
  <si>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</si>
  <si>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</si>
  <si>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</si>
  <si>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</si>
  <si>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</si>
  <si>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</si>
  <si>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</si>
  <si>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</si>
  <si>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</si>
  <si>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</si>
  <si>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</si>
  <si>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</si>
  <si>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</si>
  <si>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</si>
  <si>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</si>
  <si>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</si>
  <si>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</si>
  <si>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</si>
  <si>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</si>
  <si>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</si>
  <si>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</si>
  <si>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</si>
  <si>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</si>
  <si>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</si>
  <si>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</si>
  <si>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</si>
  <si>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</si>
  <si>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</si>
  <si>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</si>
  <si>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</si>
  <si>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</si>
  <si>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</si>
  <si>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</si>
  <si>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</si>
  <si>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</si>
  <si>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</si>
  <si>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</si>
  <si>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</si>
  <si>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</si>
  <si>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</si>
  <si>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</si>
  <si>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</si>
  <si>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</si>
  <si>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</si>
  <si>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</si>
  <si>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</si>
  <si>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</si>
  <si>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</si>
  <si>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</si>
  <si>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</si>
  <si>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</si>
  <si>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</si>
  <si>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</si>
  <si>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</si>
  <si>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</si>
  <si>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</si>
  <si>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</si>
  <si>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</si>
  <si>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</si>
  <si>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</si>
  <si>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</si>
  <si>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</si>
  <si>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</si>
  <si>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</si>
  <si>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</si>
  <si>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</si>
  <si>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</si>
  <si>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</si>
  <si>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</si>
  <si>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</si>
  <si>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</si>
  <si>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</si>
  <si>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</si>
  <si>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</si>
  <si>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</si>
  <si>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</si>
  <si>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</si>
  <si>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</si>
  <si>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</si>
  <si>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</si>
  <si>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</si>
  <si>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</si>
  <si>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</si>
  <si>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</si>
  <si>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</si>
  <si>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</si>
  <si>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</si>
  <si>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</si>
  <si>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</si>
  <si>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</si>
  <si>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</si>
  <si>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</si>
  <si>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</si>
  <si>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</si>
  <si>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</si>
  <si>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</si>
  <si>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</si>
  <si>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</si>
  <si>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</si>
  <si>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</si>
  <si>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</si>
  <si>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</si>
  <si>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</si>
  <si>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</si>
  <si>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</si>
  <si>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</si>
  <si>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</si>
  <si>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</si>
  <si>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</si>
  <si>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</si>
  <si>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</si>
  <si>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</si>
  <si>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</si>
  <si>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</si>
  <si>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</si>
  <si>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</si>
  <si>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</si>
  <si>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</si>
  <si>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</si>
  <si>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</si>
  <si>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</si>
  <si>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</si>
  <si>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</si>
  <si>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</si>
  <si>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</si>
  <si>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</si>
  <si>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</si>
  <si>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</si>
  <si>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</si>
  <si>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</si>
  <si>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</si>
  <si>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</si>
  <si>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</si>
  <si>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</si>
  <si>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</si>
  <si>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</si>
  <si>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</si>
  <si>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</si>
  <si>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</si>
  <si>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</si>
  <si>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</si>
  <si>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</si>
  <si>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</si>
  <si>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</si>
  <si>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</si>
  <si>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</si>
  <si>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</si>
  <si>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</si>
  <si>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</si>
  <si>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</si>
  <si>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</si>
  <si>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</si>
  <si>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</si>
  <si>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</si>
  <si>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</si>
  <si>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</si>
  <si>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</si>
  <si>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</si>
  <si>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</si>
  <si>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</si>
  <si>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</si>
  <si>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</si>
  <si>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</si>
  <si>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</si>
  <si>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</si>
  <si>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</si>
  <si>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</si>
  <si>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</si>
  <si>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</si>
  <si>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</si>
  <si>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</si>
  <si>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</si>
  <si>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</si>
  <si>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</si>
  <si>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</si>
  <si>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</si>
  <si>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</si>
  <si>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</si>
  <si>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</si>
  <si>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</si>
  <si>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</si>
  <si>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</si>
  <si>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</si>
  <si>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</si>
  <si>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</si>
  <si>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</si>
  <si>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</si>
  <si>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</si>
  <si>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</si>
  <si>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</si>
  <si>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</si>
  <si>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</si>
  <si>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</si>
  <si>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</si>
  <si>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</si>
  <si>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</si>
  <si>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</si>
  <si>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</si>
  <si>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</si>
  <si>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</si>
  <si>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</si>
  <si>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</si>
  <si>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</si>
  <si>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</si>
  <si>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</si>
  <si>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</si>
  <si>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</si>
  <si>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</si>
  <si>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</si>
  <si>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</si>
  <si>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</si>
  <si>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</si>
  <si>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</si>
  <si>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</si>
  <si>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</si>
  <si>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</si>
  <si>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</si>
  <si>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</si>
  <si>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</si>
  <si>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</si>
  <si>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</si>
  <si>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</si>
  <si>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</si>
  <si>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</si>
  <si>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</si>
  <si>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</si>
  <si>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</si>
  <si>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</si>
  <si>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</si>
  <si>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</si>
  <si>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</si>
  <si>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</si>
  <si>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</si>
  <si>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</si>
  <si>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</si>
  <si>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</si>
  <si>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</si>
  <si>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</si>
  <si>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</si>
  <si>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</si>
  <si>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</si>
  <si>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</si>
  <si>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</si>
  <si>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</si>
  <si>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</si>
  <si>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</si>
  <si>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</si>
  <si>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</si>
  <si>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</si>
  <si>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</si>
  <si>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</si>
  <si>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</si>
  <si>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</si>
  <si>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</si>
  <si>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</si>
  <si>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</si>
  <si>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</si>
  <si>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</si>
  <si>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</si>
  <si>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</si>
  <si>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</si>
  <si>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</si>
  <si>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</si>
  <si>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</si>
  <si>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</si>
  <si>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</si>
  <si>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</si>
  <si>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</si>
  <si>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</si>
  <si>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</si>
  <si>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</si>
  <si>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</si>
  <si>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</si>
  <si>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</si>
  <si>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</si>
  <si>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</si>
  <si>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</si>
  <si>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</si>
  <si>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</si>
  <si>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</si>
  <si>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</si>
  <si>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</si>
  <si>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</si>
  <si>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</si>
  <si>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</si>
  <si>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</si>
  <si>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</si>
  <si>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</si>
  <si>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</si>
  <si>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</si>
  <si>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</si>
  <si>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</si>
  <si>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</si>
  <si>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</si>
  <si>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</si>
  <si>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</si>
  <si>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</si>
  <si>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</si>
  <si>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</si>
  <si>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</si>
  <si>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</si>
  <si>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</si>
  <si>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</si>
  <si>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</si>
  <si>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</si>
  <si>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</si>
  <si>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</si>
  <si>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</si>
  <si>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</si>
  <si>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</si>
  <si>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</si>
  <si>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</si>
  <si>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</si>
  <si>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</si>
  <si>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</si>
  <si>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</si>
  <si>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</si>
  <si>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</si>
  <si>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</si>
  <si>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</si>
  <si>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</si>
  <si>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</si>
  <si>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</si>
  <si>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</si>
  <si>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</si>
  <si>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</si>
  <si>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</si>
  <si>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</si>
  <si>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</si>
  <si>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</si>
  <si>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</si>
  <si>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</si>
  <si>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</si>
  <si>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</si>
  <si>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</si>
  <si>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</si>
  <si>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</si>
  <si>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</si>
  <si>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</si>
  <si>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</si>
  <si>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</si>
  <si>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</si>
  <si>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</si>
  <si>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</si>
  <si>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</si>
  <si>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</si>
  <si>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</si>
  <si>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</si>
  <si>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</si>
  <si>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</si>
  <si>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</si>
  <si>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</si>
  <si>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</si>
  <si>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</si>
  <si>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</si>
  <si>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</si>
  <si>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</si>
  <si>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</si>
  <si>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</si>
  <si>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</si>
  <si>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</si>
  <si>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</si>
  <si>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</si>
  <si>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</si>
  <si>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</si>
  <si>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</si>
  <si>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</si>
  <si>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</si>
  <si>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</si>
  <si>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</si>
  <si>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</si>
  <si>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</si>
  <si>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</si>
  <si>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</si>
  <si>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</si>
  <si>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</si>
  <si>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</si>
  <si>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</si>
  <si>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</si>
  <si>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</si>
  <si>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</si>
  <si>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</si>
  <si>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</si>
  <si>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</si>
  <si>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</si>
  <si>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</si>
  <si>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</si>
  <si>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</si>
  <si>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</si>
  <si>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</si>
  <si>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</si>
  <si>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</si>
  <si>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</si>
  <si>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</si>
  <si>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</si>
  <si>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</si>
  <si>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</si>
  <si>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</si>
  <si>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</si>
  <si>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</si>
  <si>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</si>
  <si>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</si>
  <si>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</si>
  <si>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</si>
  <si>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</si>
  <si>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</si>
  <si>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</si>
  <si>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</si>
  <si>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</si>
  <si>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</si>
  <si>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</si>
  <si>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</si>
  <si>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</si>
  <si>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</si>
  <si>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</si>
  <si>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</si>
  <si>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</si>
  <si>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</si>
  <si>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</si>
  <si>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</si>
  <si>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</si>
  <si>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</si>
  <si>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</si>
  <si>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</si>
  <si>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</si>
  <si>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</si>
  <si>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</si>
  <si>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</si>
  <si>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</si>
  <si>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</si>
  <si>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</si>
  <si>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</si>
  <si>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</si>
  <si>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</si>
  <si>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</si>
  <si>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</si>
  <si>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</si>
  <si>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</si>
  <si>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</si>
  <si>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</si>
  <si>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</si>
  <si>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</si>
  <si>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</si>
  <si>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</si>
  <si>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</si>
  <si>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</si>
  <si>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</si>
  <si>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</si>
  <si>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</si>
  <si>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</si>
  <si>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</si>
  <si>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</si>
  <si>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</si>
  <si>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</si>
  <si>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</si>
  <si>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</si>
  <si>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</si>
  <si>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</si>
  <si>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</si>
  <si>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</si>
  <si>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</si>
  <si>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</si>
  <si>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</si>
  <si>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</si>
  <si>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</si>
  <si>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</si>
  <si>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</si>
  <si>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</si>
  <si>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</si>
  <si>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</si>
  <si>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</si>
  <si>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</si>
  <si>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</si>
  <si>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</si>
  <si>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</si>
  <si>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</si>
  <si>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</si>
  <si>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</si>
  <si>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</si>
  <si>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</si>
  <si>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</si>
  <si>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</si>
  <si>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</si>
  <si>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</si>
  <si>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</si>
  <si>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</si>
  <si>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</si>
  <si>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</si>
  <si>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</si>
  <si>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</si>
  <si>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</si>
  <si>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</si>
  <si>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</si>
  <si>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</si>
  <si>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</si>
  <si>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</si>
  <si>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</si>
  <si>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</si>
  <si>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</si>
  <si>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</si>
  <si>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</si>
  <si>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</si>
  <si>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</si>
  <si>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</si>
  <si>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</si>
  <si>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</si>
  <si>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</si>
  <si>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</si>
  <si>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</si>
  <si>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</si>
  <si>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</si>
  <si>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</si>
  <si>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</si>
  <si>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</si>
  <si>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</si>
  <si>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</si>
  <si>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</si>
  <si>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</si>
  <si>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</si>
  <si>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</si>
  <si>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</si>
  <si>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</si>
  <si>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</si>
  <si>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</si>
  <si>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</si>
  <si>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</si>
  <si>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</si>
  <si>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</si>
  <si>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</si>
  <si>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</si>
  <si>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</si>
  <si>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</si>
  <si>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</si>
  <si>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</si>
  <si>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</si>
  <si>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</si>
  <si>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</si>
  <si>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</si>
  <si>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</si>
  <si>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</si>
  <si>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</si>
  <si>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</si>
  <si>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</si>
  <si>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</si>
  <si>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</si>
  <si>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</si>
  <si>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</si>
  <si>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</si>
  <si>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</si>
  <si>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</si>
  <si>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</si>
  <si>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</si>
  <si>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</si>
  <si>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</si>
  <si>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</si>
  <si>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</si>
  <si>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</si>
  <si>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</si>
  <si>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</si>
  <si>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</si>
  <si>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</si>
  <si>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</si>
  <si>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</si>
  <si>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</si>
  <si>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</si>
  <si>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</si>
  <si>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</si>
  <si>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</si>
  <si>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</si>
  <si>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</si>
  <si>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</si>
  <si>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</si>
  <si>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</si>
  <si>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</si>
  <si>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</si>
  <si>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</si>
  <si>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</si>
  <si>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</si>
  <si>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</si>
  <si>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</si>
  <si>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</si>
  <si>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</si>
  <si>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</si>
  <si>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</si>
  <si>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</si>
  <si>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</si>
  <si>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</si>
  <si>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</si>
  <si>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</si>
  <si>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</si>
  <si>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</si>
  <si>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</si>
  <si>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</si>
  <si>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</si>
  <si>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</si>
  <si>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</si>
  <si>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</si>
  <si>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</si>
  <si>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</si>
  <si>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</si>
  <si>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</si>
  <si>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</si>
  <si>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</si>
  <si>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</si>
  <si>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</si>
  <si>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</si>
  <si>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</si>
  <si>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</si>
  <si>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</si>
  <si>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</si>
  <si>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</si>
  <si>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</si>
  <si>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</si>
  <si>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</si>
  <si>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</si>
  <si>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</si>
  <si>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</si>
  <si>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</si>
  <si>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</si>
  <si>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</si>
  <si>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</si>
  <si>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</si>
  <si>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</si>
  <si>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</si>
  <si>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</si>
  <si>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</si>
  <si>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</si>
  <si>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</si>
  <si>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</si>
  <si>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</si>
  <si>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</si>
  <si>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</si>
  <si>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</si>
  <si>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</si>
  <si>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</si>
  <si>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</si>
  <si>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</si>
  <si>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</si>
  <si>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</si>
  <si>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</si>
  <si>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</si>
  <si>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</si>
  <si>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</si>
  <si>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</si>
  <si>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</si>
  <si>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</si>
  <si>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</si>
  <si>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</si>
  <si>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</si>
  <si>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</si>
  <si>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</si>
  <si>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</si>
  <si>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</si>
  <si>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</si>
  <si>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</si>
  <si>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</si>
  <si>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</si>
  <si>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</si>
  <si>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</si>
  <si>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</si>
  <si>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</si>
  <si>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</si>
  <si>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</si>
  <si>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</si>
  <si>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</si>
  <si>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</si>
  <si>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</si>
  <si>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</si>
  <si>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</si>
  <si>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</si>
  <si>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</si>
  <si>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</si>
  <si>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</si>
  <si>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</si>
  <si>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</si>
  <si>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</si>
  <si>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</si>
  <si>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</si>
  <si>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</si>
  <si>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</si>
  <si>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</si>
  <si>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</si>
  <si>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</si>
  <si>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</si>
  <si>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</si>
  <si>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</si>
  <si>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</si>
  <si>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</si>
  <si>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</si>
  <si>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</si>
  <si>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</si>
  <si>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</si>
  <si>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</si>
  <si>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</si>
  <si>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</si>
  <si>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</si>
  <si>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</si>
  <si>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</si>
  <si>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</si>
  <si>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</si>
  <si>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</si>
  <si>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</si>
  <si>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</si>
  <si>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</si>
  <si>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</si>
  <si>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</si>
  <si>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</si>
  <si>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</si>
  <si>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</si>
  <si>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</si>
  <si>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</si>
  <si>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</si>
  <si>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</si>
  <si>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</si>
  <si>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</si>
  <si>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</si>
  <si>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</si>
  <si>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</si>
  <si>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</si>
  <si>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</si>
  <si>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</si>
  <si>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</si>
  <si>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</si>
  <si>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</si>
  <si>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</si>
  <si>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</si>
  <si>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</si>
  <si>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</si>
  <si>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</si>
  <si>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</si>
  <si>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</si>
  <si>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</si>
  <si>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</si>
  <si>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</si>
  <si>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</si>
  <si>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</si>
  <si>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</si>
  <si>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</si>
  <si>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</si>
  <si>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</si>
  <si>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</si>
  <si>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</si>
  <si>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</si>
  <si>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</si>
  <si>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</si>
  <si>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</si>
  <si>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</si>
  <si>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</si>
  <si>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</si>
  <si>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</si>
  <si>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</si>
  <si>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</si>
  <si>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</si>
  <si>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</si>
  <si>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</si>
  <si>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</si>
  <si>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</si>
  <si>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</si>
  <si>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</si>
  <si>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</si>
  <si>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</si>
  <si>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</si>
  <si>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</si>
  <si>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</si>
  <si>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</si>
  <si>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</si>
  <si>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</si>
  <si>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</si>
  <si>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</si>
  <si>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</si>
  <si>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</si>
  <si>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</si>
  <si>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</si>
  <si>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</si>
  <si>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</si>
  <si>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</si>
  <si>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</si>
  <si>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</si>
  <si>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</si>
  <si>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</si>
  <si>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</si>
  <si>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</si>
  <si>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</si>
  <si>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</si>
  <si>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</si>
  <si>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</si>
  <si>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</si>
  <si>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</si>
  <si>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</si>
  <si>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</si>
  <si>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</si>
  <si>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</si>
  <si>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</si>
  <si>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</si>
  <si>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</si>
  <si>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</si>
  <si>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</si>
  <si>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</si>
  <si>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</si>
  <si>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</si>
  <si>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</si>
  <si>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</si>
  <si>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</si>
  <si>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</si>
  <si>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</si>
  <si>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</si>
  <si>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</si>
  <si>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</si>
  <si>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</si>
  <si>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</si>
  <si>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</si>
  <si>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</si>
  <si>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</si>
  <si>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</si>
  <si>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</si>
  <si>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</si>
  <si>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</si>
  <si>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</si>
  <si>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</si>
  <si>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</si>
  <si>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</si>
  <si>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</si>
  <si>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</si>
  <si>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</si>
  <si>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</si>
  <si>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</si>
  <si>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</si>
  <si>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</si>
  <si>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</si>
  <si>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</si>
  <si>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</si>
  <si>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</si>
  <si>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</si>
  <si>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</si>
  <si>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</si>
  <si>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</si>
  <si>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</si>
  <si>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</si>
  <si>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</si>
  <si>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</si>
  <si>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</si>
  <si>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</si>
  <si>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</si>
  <si>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</si>
  <si>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</si>
  <si>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</si>
  <si>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</si>
  <si>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</si>
  <si>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</si>
  <si>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</si>
  <si>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</si>
  <si>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</si>
  <si>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</si>
  <si>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</si>
  <si>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</si>
  <si>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</si>
  <si>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</si>
  <si>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</si>
  <si>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</si>
  <si>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</si>
  <si>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</si>
  <si>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</si>
  <si>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</si>
  <si>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</si>
  <si>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</si>
  <si>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</si>
  <si>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</si>
  <si>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</si>
  <si>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</si>
  <si>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</si>
  <si>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</si>
  <si>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</si>
  <si>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</si>
  <si>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</si>
  <si>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</si>
  <si>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</si>
  <si>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</si>
  <si>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</si>
  <si>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</si>
  <si>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</si>
  <si>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</si>
  <si>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</si>
  <si>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</si>
  <si>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</si>
  <si>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</si>
  <si>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</si>
  <si>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</si>
  <si>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</si>
  <si>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</si>
  <si>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</si>
  <si>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</si>
  <si>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</si>
  <si>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</si>
  <si>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</si>
  <si>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</si>
  <si>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</si>
  <si>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</si>
  <si>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</si>
  <si>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</si>
  <si>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</si>
  <si>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</si>
  <si>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</si>
  <si>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</si>
  <si>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</si>
  <si>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</si>
  <si>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</si>
  <si>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</si>
  <si>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</si>
  <si>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</si>
  <si>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</si>
  <si>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</si>
  <si>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</si>
  <si>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</si>
  <si>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</si>
  <si>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</si>
  <si>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</si>
  <si>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</si>
  <si>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</si>
  <si>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</si>
  <si>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</si>
  <si>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</si>
  <si>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</si>
  <si>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</si>
  <si>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</si>
  <si>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</si>
  <si>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</si>
  <si>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</si>
  <si>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</si>
  <si>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</si>
  <si>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</si>
  <si>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</si>
  <si>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</si>
  <si>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</si>
  <si>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</si>
  <si>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</si>
  <si>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</si>
  <si>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</si>
  <si>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</si>
  <si>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</si>
  <si>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</si>
  <si>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</si>
  <si>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</si>
  <si>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</si>
  <si>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</si>
  <si>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</si>
  <si>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</si>
  <si>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</si>
  <si>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</si>
  <si>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</si>
  <si>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</si>
  <si>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</si>
  <si>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</si>
  <si>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</si>
  <si>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</si>
  <si>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</si>
  <si>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</si>
  <si>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</si>
  <si>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</si>
  <si>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</si>
  <si>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</si>
  <si>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</si>
  <si>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</si>
  <si>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</si>
  <si>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</si>
  <si>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</si>
  <si>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</si>
  <si>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</si>
  <si>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</si>
  <si>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</si>
  <si>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</si>
  <si>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</si>
  <si>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</si>
  <si>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</si>
  <si>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</si>
  <si>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</si>
  <si>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</si>
  <si>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</si>
  <si>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</si>
  <si>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</si>
  <si>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</si>
  <si>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</si>
  <si>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</si>
  <si>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</si>
  <si>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</si>
  <si>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</si>
  <si>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</si>
  <si>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</si>
  <si>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</si>
  <si>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</si>
  <si>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</si>
  <si>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</si>
  <si>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</si>
  <si>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</si>
  <si>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</si>
  <si>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</si>
  <si>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</si>
  <si>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</si>
  <si>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</si>
  <si>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</si>
  <si>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</si>
  <si>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</si>
  <si>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</si>
  <si>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</si>
  <si>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</si>
  <si>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</si>
  <si>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</si>
  <si>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</si>
  <si>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</si>
  <si>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</si>
  <si>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</si>
  <si>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</si>
  <si>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</si>
  <si>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</si>
  <si>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</si>
  <si>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</si>
  <si>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</si>
  <si>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</si>
  <si>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</si>
  <si>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</si>
  <si>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</si>
  <si>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</si>
  <si>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</si>
  <si>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</si>
  <si>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</si>
  <si>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</si>
  <si>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</si>
  <si>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</si>
  <si>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</si>
  <si>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</si>
  <si>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</si>
  <si>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</si>
  <si>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</si>
  <si>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</si>
  <si>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</si>
  <si>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</si>
  <si>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</si>
  <si>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</si>
  <si>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</si>
  <si>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</si>
  <si>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</si>
  <si>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</si>
  <si>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</si>
  <si>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</si>
  <si>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</si>
  <si>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</si>
  <si>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</si>
  <si>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</si>
  <si>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</si>
  <si>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</si>
  <si>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</si>
  <si>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</si>
  <si>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</si>
  <si>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</si>
  <si>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</si>
  <si>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</si>
  <si>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</si>
  <si>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</si>
  <si>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</si>
  <si>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</si>
  <si>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</si>
  <si>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</si>
  <si>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</si>
  <si>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</si>
  <si>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</si>
  <si>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</si>
  <si>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</si>
  <si>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</si>
  <si>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</si>
  <si>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</si>
  <si>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</si>
  <si>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</si>
  <si>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</si>
  <si>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</si>
  <si>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</si>
  <si>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</si>
  <si>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</si>
  <si>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</si>
  <si>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</si>
  <si>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</si>
  <si>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</si>
  <si>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</si>
  <si>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</si>
  <si>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</si>
  <si>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</si>
  <si>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</si>
  <si>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</si>
  <si>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</si>
  <si>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</si>
  <si>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</si>
  <si>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</si>
  <si>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</si>
  <si>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</si>
  <si>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</si>
  <si>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</si>
  <si>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</si>
  <si>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</si>
  <si>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</si>
  <si>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</si>
  <si>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</si>
  <si>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</si>
  <si>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</si>
  <si>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</si>
  <si>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</si>
  <si>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</si>
  <si>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</si>
  <si>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</si>
  <si>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</si>
  <si>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</si>
  <si>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</si>
  <si>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</si>
  <si>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</si>
  <si>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</si>
  <si>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</si>
  <si>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</si>
  <si>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</si>
  <si>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</si>
  <si>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</si>
  <si>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</si>
  <si>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</si>
  <si>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</si>
  <si>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</si>
  <si>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</si>
  <si>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</si>
  <si>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</si>
  <si>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</si>
  <si>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</si>
  <si>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</si>
  <si>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</si>
  <si>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</si>
  <si>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</si>
  <si>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</si>
  <si>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</si>
  <si>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</si>
  <si>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</si>
  <si>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</si>
  <si>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</si>
  <si>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</si>
  <si>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</si>
  <si>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</si>
  <si>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</si>
  <si>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</si>
  <si>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</si>
  <si>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</si>
  <si>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</si>
  <si>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</si>
  <si>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</si>
  <si>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</si>
  <si>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</si>
  <si>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</si>
  <si>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</si>
  <si>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</si>
  <si>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</si>
  <si>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</si>
  <si>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</si>
  <si>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</si>
  <si>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</si>
  <si>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</si>
  <si>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</si>
  <si>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</si>
  <si>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</si>
  <si>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</si>
  <si>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</si>
  <si>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</si>
  <si>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</si>
  <si>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</si>
  <si>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</si>
  <si>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</si>
  <si>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</si>
  <si>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</si>
  <si>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</si>
  <si>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</si>
  <si>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</si>
  <si>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</si>
  <si>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</si>
  <si>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</si>
  <si>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</si>
  <si>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</si>
  <si>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</si>
  <si>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</si>
  <si>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</si>
  <si>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</si>
  <si>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</si>
  <si>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</si>
  <si>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</si>
  <si>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</si>
  <si>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</si>
  <si>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</si>
  <si>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</si>
  <si>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</si>
  <si>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</si>
  <si>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</si>
  <si>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</si>
  <si>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</si>
  <si>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</si>
  <si>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</si>
  <si>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</si>
  <si>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</si>
  <si>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</si>
  <si>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</si>
  <si>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</si>
  <si>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</si>
  <si>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</si>
  <si>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</si>
  <si>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</si>
  <si>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</si>
  <si>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</si>
  <si>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</si>
  <si>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</si>
  <si>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</si>
  <si>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</si>
  <si>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</si>
  <si>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</si>
  <si>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</si>
  <si>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</si>
  <si>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</si>
  <si>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</si>
  <si>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</si>
  <si>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</si>
  <si>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</si>
  <si>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</si>
  <si>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</si>
  <si>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</si>
  <si>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</si>
  <si>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</si>
  <si>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</si>
  <si>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</si>
  <si>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</si>
  <si>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</si>
  <si>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</si>
  <si>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</si>
  <si>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</si>
  <si>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</si>
  <si>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</si>
  <si>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</si>
  <si>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</si>
  <si>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</si>
  <si>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</si>
  <si>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</si>
  <si>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</si>
  <si>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</si>
  <si>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</si>
  <si>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</si>
  <si>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</si>
  <si>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</si>
  <si>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</si>
  <si>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</si>
  <si>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</si>
  <si>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</si>
  <si>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</si>
  <si>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</si>
  <si>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</si>
  <si>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</si>
  <si>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</si>
  <si>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</si>
  <si>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</si>
  <si>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</si>
  <si>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</si>
  <si>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</si>
  <si>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</si>
  <si>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</si>
  <si>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</si>
  <si>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</si>
  <si>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</si>
  <si>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</si>
  <si>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</si>
  <si>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</si>
  <si>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</si>
  <si>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</si>
  <si>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</si>
  <si>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</si>
  <si>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</si>
  <si>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</si>
  <si>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</si>
  <si>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</si>
  <si>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</si>
  <si>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</si>
  <si>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</si>
  <si>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</si>
  <si>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</si>
  <si>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</si>
  <si>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</si>
  <si>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</si>
  <si>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</si>
  <si>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</si>
  <si>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</si>
  <si>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</si>
  <si>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</si>
  <si>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</si>
  <si>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</si>
  <si>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</si>
  <si>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</si>
  <si>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</si>
  <si>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</si>
  <si>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</si>
  <si>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</si>
  <si>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</si>
  <si>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</si>
  <si>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</si>
  <si>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</si>
  <si>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</si>
  <si>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</si>
  <si>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</si>
  <si>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</si>
  <si>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</si>
  <si>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</si>
  <si>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</si>
  <si>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</si>
  <si>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</si>
  <si>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</si>
  <si>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</si>
  <si>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</si>
  <si>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</si>
  <si>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</si>
  <si>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</si>
  <si>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</si>
  <si>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</si>
  <si>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</si>
  <si>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</si>
  <si>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</si>
  <si>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</si>
  <si>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</si>
  <si>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</si>
  <si>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</si>
  <si>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</si>
  <si>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</si>
  <si>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</si>
  <si>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</si>
  <si>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</si>
  <si>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</si>
  <si>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</si>
  <si>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</si>
  <si>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</si>
  <si>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</si>
  <si>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</si>
  <si>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</si>
  <si>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</si>
  <si>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</si>
  <si>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</si>
  <si>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</si>
  <si>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</si>
  <si>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</si>
  <si>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</si>
  <si>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</si>
  <si>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</si>
  <si>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</si>
  <si>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</si>
  <si>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</si>
  <si>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</si>
  <si>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</si>
  <si>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</si>
  <si>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</si>
  <si>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</si>
  <si>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</si>
  <si>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</si>
  <si>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</si>
  <si>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</si>
  <si>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</si>
  <si>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</si>
  <si>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</si>
  <si>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</si>
  <si>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</si>
  <si>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</si>
  <si>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</si>
  <si>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</si>
  <si>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</si>
  <si>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</si>
  <si>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</si>
  <si>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</si>
  <si>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</si>
  <si>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</si>
  <si>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</si>
  <si>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</si>
  <si>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</si>
  <si>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</si>
  <si>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</si>
  <si>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</si>
  <si>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</si>
  <si>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</si>
  <si>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</si>
  <si>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</si>
  <si>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</si>
  <si>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</si>
  <si>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</si>
  <si>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</si>
  <si>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</si>
  <si>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</si>
  <si>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</si>
  <si>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</si>
  <si>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</si>
  <si>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</si>
  <si>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</si>
  <si>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</si>
  <si>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</si>
  <si>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</si>
  <si>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</si>
  <si>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</si>
  <si>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</si>
  <si>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</si>
  <si>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</si>
  <si>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</si>
  <si>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</si>
  <si>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</si>
  <si>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</si>
  <si>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</si>
  <si>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</si>
  <si>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</si>
  <si>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</si>
  <si>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</si>
  <si>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</si>
  <si>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</si>
  <si>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</si>
  <si>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</si>
  <si>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</si>
  <si>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</si>
  <si>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</si>
  <si>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</si>
  <si>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</si>
  <si>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</si>
  <si>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</si>
  <si>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</si>
  <si>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</si>
  <si>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</si>
  <si>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</si>
  <si>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</si>
  <si>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</si>
  <si>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</si>
  <si>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</si>
  <si>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</si>
  <si>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</si>
  <si>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</si>
  <si>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</si>
  <si>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</si>
  <si>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</si>
  <si>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</si>
  <si>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</si>
  <si>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</si>
  <si>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</si>
  <si>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</si>
  <si>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</si>
  <si>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</si>
  <si>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</si>
  <si>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</si>
  <si>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</si>
  <si>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</si>
  <si>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</si>
  <si>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</si>
  <si>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</si>
  <si>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</si>
  <si>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</si>
  <si>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</si>
  <si>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</si>
  <si>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</si>
  <si>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</si>
  <si>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</si>
  <si>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</si>
  <si>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</si>
  <si>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</si>
  <si>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</si>
  <si>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</si>
  <si>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</si>
  <si>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</si>
  <si>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</si>
  <si>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</si>
  <si>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</si>
  <si>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</si>
  <si>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</si>
  <si>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</si>
  <si>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</si>
  <si>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</si>
  <si>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</si>
  <si>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</si>
  <si>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</si>
  <si>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</si>
  <si>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</si>
  <si>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</si>
  <si>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</si>
  <si>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</si>
  <si>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</si>
  <si>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</si>
  <si>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</si>
  <si>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</si>
  <si>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</si>
  <si>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</si>
  <si>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</si>
  <si>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</si>
  <si>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</si>
  <si>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</si>
  <si>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</si>
  <si>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</si>
  <si>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</si>
  <si>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</si>
  <si>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</si>
  <si>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</si>
  <si>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</si>
  <si>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</si>
  <si>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</si>
  <si>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</si>
  <si>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</si>
  <si>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</si>
  <si>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</si>
  <si>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</si>
  <si>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</si>
  <si>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</si>
  <si>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</si>
  <si>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</si>
  <si>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</si>
  <si>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</si>
  <si>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</si>
  <si>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</si>
  <si>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</si>
  <si>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</si>
  <si>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</si>
  <si>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</si>
  <si>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</si>
  <si>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</si>
  <si>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</si>
  <si>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</si>
  <si>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</si>
  <si>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</si>
  <si>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</si>
  <si>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</si>
  <si>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</si>
  <si>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</si>
  <si>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</si>
  <si>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</si>
  <si>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</si>
  <si>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</si>
  <si>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</si>
  <si>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</si>
  <si>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</si>
  <si>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</si>
  <si>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</si>
  <si>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</si>
  <si>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</si>
  <si>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</si>
  <si>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</si>
  <si>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</si>
  <si>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</si>
  <si>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</si>
  <si>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</si>
  <si>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</si>
  <si>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</si>
  <si>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</si>
  <si>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</si>
  <si>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</si>
  <si>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</si>
  <si>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</si>
  <si>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</si>
  <si>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</si>
  <si>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</si>
  <si>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</si>
  <si>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</si>
  <si>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</si>
  <si>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</si>
  <si>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</si>
  <si>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</si>
  <si>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</si>
  <si>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</si>
  <si>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</si>
  <si>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</si>
  <si>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</si>
  <si>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</si>
  <si>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</si>
  <si>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</si>
  <si>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</si>
  <si>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</si>
  <si>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</si>
  <si>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</si>
  <si>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</si>
  <si>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</si>
  <si>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</si>
  <si>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</si>
  <si>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</si>
  <si>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</si>
  <si>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</si>
  <si>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</si>
  <si>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</si>
  <si>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</si>
  <si>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</si>
  <si>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</si>
  <si>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</si>
  <si>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</si>
  <si>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</si>
  <si>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</si>
  <si>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</si>
  <si>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</si>
  <si>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</si>
  <si>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</si>
  <si>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</si>
  <si>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</si>
  <si>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</si>
  <si>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</si>
  <si>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</si>
  <si>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</si>
  <si>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</si>
  <si>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</si>
  <si>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</si>
  <si>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</si>
  <si>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</si>
  <si>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</si>
  <si>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</si>
  <si>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</si>
  <si>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</si>
  <si>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</si>
  <si>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</si>
  <si>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</si>
  <si>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</si>
  <si>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</si>
  <si>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</si>
  <si>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</si>
  <si>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</si>
  <si>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</si>
  <si>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</si>
  <si>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</si>
  <si>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</si>
  <si>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</si>
  <si>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</si>
  <si>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</si>
  <si>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</si>
  <si>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</si>
  <si>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</si>
  <si>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</si>
  <si>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</si>
  <si>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</si>
  <si>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</si>
  <si>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</si>
  <si>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</si>
  <si>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</si>
  <si>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</si>
  <si>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</si>
  <si>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</si>
  <si>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</si>
  <si>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</si>
  <si>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</si>
  <si>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</si>
  <si>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</si>
  <si>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</si>
  <si>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</si>
  <si>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</si>
  <si>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</si>
  <si>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</si>
  <si>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</si>
  <si>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</si>
  <si>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</si>
  <si>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</si>
  <si>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</si>
  <si>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</si>
  <si>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</si>
  <si>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</si>
  <si>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</si>
  <si>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</si>
  <si>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</si>
  <si>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</si>
  <si>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</si>
  <si>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</si>
  <si>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</si>
  <si>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</si>
  <si>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</si>
  <si>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</si>
  <si>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</si>
  <si>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</si>
  <si>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</si>
  <si>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</si>
  <si>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</si>
  <si>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</si>
  <si>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</si>
  <si>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</si>
  <si>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</si>
  <si>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</si>
  <si>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</si>
  <si>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</si>
  <si>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</si>
  <si>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</si>
  <si>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</si>
  <si>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</si>
  <si>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</si>
  <si>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</si>
  <si>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</si>
  <si>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</si>
  <si>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</si>
  <si>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</si>
  <si>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</si>
  <si>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</si>
  <si>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</si>
  <si>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</si>
  <si>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</si>
  <si>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</si>
  <si>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</si>
  <si>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</si>
  <si>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</si>
  <si>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</si>
  <si>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</si>
  <si>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</si>
  <si>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</si>
  <si>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</si>
  <si>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</si>
  <si>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</si>
  <si>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</si>
  <si>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</si>
  <si>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</si>
  <si>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</si>
  <si>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</si>
  <si>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</si>
  <si>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</si>
  <si>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</si>
  <si>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</si>
  <si>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</si>
  <si>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</si>
  <si>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</si>
  <si>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</si>
  <si>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</si>
  <si>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</si>
  <si>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</si>
  <si>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</si>
  <si>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</si>
  <si>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</si>
  <si>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</si>
  <si>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</si>
  <si>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</si>
  <si>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</si>
  <si>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</si>
  <si>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</si>
  <si>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</si>
  <si>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</si>
  <si>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</si>
  <si>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</si>
  <si>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</si>
  <si>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</si>
  <si>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</si>
  <si>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</si>
  <si>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</si>
  <si>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</si>
  <si>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</si>
  <si>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</si>
  <si>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</si>
  <si>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</si>
  <si>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</si>
  <si>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</si>
  <si>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</si>
  <si>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</si>
  <si>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</si>
  <si>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</si>
  <si>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</si>
  <si>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</si>
  <si>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</si>
  <si>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</si>
  <si>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</si>
  <si>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</si>
  <si>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</si>
  <si>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</si>
  <si>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</si>
  <si>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</si>
  <si>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</si>
  <si>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</si>
  <si>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</si>
  <si>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</si>
  <si>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</si>
  <si>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</si>
  <si>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</si>
  <si>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</si>
  <si>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</si>
  <si>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</si>
  <si>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</si>
  <si>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</si>
  <si>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</si>
  <si>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</si>
  <si>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</si>
  <si>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</si>
  <si>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</si>
  <si>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</si>
  <si>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</si>
  <si>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</si>
  <si>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</si>
  <si>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</si>
  <si>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</si>
  <si>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</si>
  <si>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</si>
  <si>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</si>
  <si>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</si>
  <si>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</si>
  <si>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</si>
  <si>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</si>
  <si>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</si>
  <si>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</si>
  <si>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</si>
  <si>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</si>
  <si>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</si>
  <si>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</si>
  <si>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</si>
  <si>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</si>
  <si>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</si>
  <si>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</si>
  <si>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</si>
  <si>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</si>
  <si>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</si>
  <si>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</si>
  <si>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</si>
  <si>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</si>
  <si>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</si>
  <si>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</si>
  <si>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</si>
  <si>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</si>
  <si>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</si>
  <si>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</si>
  <si>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</si>
  <si>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</si>
  <si>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</si>
  <si>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</si>
  <si>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</si>
  <si>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</si>
  <si>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</si>
  <si>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</si>
  <si>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</si>
  <si>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</si>
  <si>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</si>
  <si>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</si>
  <si>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</si>
  <si>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</si>
  <si>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</si>
  <si>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</si>
  <si>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</si>
  <si>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</si>
  <si>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</si>
  <si>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</si>
  <si>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</si>
  <si>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</si>
  <si>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</si>
  <si>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</si>
  <si>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</si>
  <si>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</si>
  <si>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</si>
  <si>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</si>
  <si>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</si>
  <si>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</si>
  <si>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</si>
  <si>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</si>
  <si>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</si>
  <si>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</si>
  <si>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</si>
  <si>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</si>
  <si>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</si>
  <si>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</si>
  <si>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</si>
  <si>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</si>
  <si>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</si>
  <si>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</si>
  <si>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</si>
  <si>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</si>
  <si>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</si>
  <si>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</si>
  <si>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</si>
  <si>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</si>
  <si>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</si>
  <si>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</si>
  <si>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</si>
  <si>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</si>
  <si>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</si>
  <si>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</si>
  <si>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</si>
  <si>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</si>
  <si>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</si>
  <si>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</si>
  <si>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</si>
  <si>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</si>
  <si>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</si>
  <si>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</si>
  <si>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</si>
  <si>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</si>
  <si>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</si>
  <si>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</si>
  <si>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</si>
  <si>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</si>
  <si>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</si>
  <si>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</si>
  <si>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</si>
  <si>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</si>
  <si>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</si>
  <si>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</si>
  <si>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</si>
  <si>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</si>
  <si>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</si>
  <si>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</si>
  <si>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</si>
  <si>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</si>
  <si>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</si>
  <si>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</si>
  <si>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</si>
  <si>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</si>
  <si>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</si>
  <si>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</si>
  <si>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</si>
  <si>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</si>
  <si>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</si>
  <si>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</si>
  <si>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</si>
  <si>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</si>
  <si>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</si>
  <si>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</si>
  <si>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</si>
  <si>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</si>
  <si>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</si>
  <si>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</si>
  <si>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</si>
  <si>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</si>
  <si>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</si>
  <si>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</si>
  <si>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</si>
  <si>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</si>
  <si>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</si>
  <si>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</si>
  <si>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</si>
  <si>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</si>
  <si>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</si>
  <si>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</si>
  <si>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</si>
  <si>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</si>
  <si>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</si>
  <si>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</si>
  <si>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</si>
  <si>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</si>
  <si>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</si>
  <si>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</si>
  <si>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</si>
  <si>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</si>
  <si>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</si>
  <si>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</si>
  <si>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</si>
  <si>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</si>
  <si>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</si>
  <si>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</si>
  <si>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</si>
  <si>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</si>
  <si>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</si>
  <si>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</si>
  <si>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</si>
  <si>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</si>
  <si>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</si>
  <si>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</si>
  <si>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</si>
  <si>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</si>
  <si>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</si>
  <si>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</si>
  <si>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</si>
  <si>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</si>
  <si>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</si>
  <si>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</si>
  <si>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</si>
  <si>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</si>
  <si>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</si>
  <si>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</si>
  <si>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</si>
  <si>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</si>
  <si>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</si>
  <si>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</si>
  <si>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</si>
  <si>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</si>
  <si>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</si>
  <si>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</si>
  <si>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</si>
  <si>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</si>
  <si>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</si>
  <si>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</si>
  <si>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</si>
  <si>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</si>
  <si>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</si>
  <si>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</si>
  <si>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</si>
  <si>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</si>
  <si>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</si>
  <si>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</si>
  <si>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</si>
  <si>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</si>
  <si>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</si>
  <si>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</si>
  <si>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</si>
  <si>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</si>
  <si>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</si>
  <si>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</si>
  <si>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</si>
  <si>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</si>
  <si>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</si>
  <si>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</si>
  <si>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</si>
  <si>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</si>
  <si>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</si>
  <si>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</si>
  <si>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</si>
  <si>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</si>
  <si>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</si>
  <si>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</si>
  <si>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</si>
  <si>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</si>
  <si>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</si>
  <si>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</si>
  <si>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</si>
  <si>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</si>
  <si>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</si>
  <si>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</si>
  <si>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</si>
  <si>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</si>
  <si>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</si>
  <si>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</si>
  <si>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</si>
  <si>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</si>
  <si>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</si>
  <si>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</si>
  <si>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</si>
  <si>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</si>
  <si>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</si>
  <si>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</si>
  <si>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</si>
  <si>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</si>
  <si>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</si>
  <si>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</si>
  <si>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</si>
  <si>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</si>
  <si>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</si>
  <si>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</si>
  <si>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</si>
  <si>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</si>
  <si>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</si>
  <si>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</si>
  <si>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</si>
  <si>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</si>
  <si>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</si>
  <si>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</si>
  <si>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</si>
  <si>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</si>
  <si>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</si>
  <si>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</si>
  <si>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</si>
  <si>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</si>
  <si>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</si>
  <si>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</si>
  <si>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</si>
  <si>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</si>
  <si>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</si>
  <si>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</si>
  <si>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</si>
  <si>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</si>
  <si>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</si>
  <si>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</si>
  <si>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</si>
  <si>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</si>
  <si>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</si>
  <si>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</si>
  <si>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</si>
  <si>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</si>
  <si>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</si>
  <si>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</si>
  <si>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</si>
  <si>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</si>
  <si>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</si>
  <si>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</si>
  <si>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</si>
  <si>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</si>
  <si>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</si>
  <si>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</si>
  <si>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</si>
  <si>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</si>
  <si>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</si>
  <si>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</si>
  <si>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</si>
  <si>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</si>
  <si>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</si>
  <si>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</si>
  <si>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</si>
  <si>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</si>
  <si>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</si>
  <si>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</si>
  <si>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</si>
  <si>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</si>
  <si>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</si>
  <si>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</si>
  <si>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</si>
  <si>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</si>
  <si>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</si>
  <si>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</si>
  <si>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</si>
  <si>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</si>
  <si>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</si>
  <si>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</si>
  <si>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</si>
  <si>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</si>
  <si>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</si>
  <si>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</si>
  <si>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</si>
  <si>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</si>
  <si>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</si>
  <si>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</si>
  <si>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</si>
  <si>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</si>
  <si>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</si>
  <si>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</si>
  <si>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</si>
  <si>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</si>
  <si>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</si>
  <si>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</si>
  <si>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</si>
  <si>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</si>
  <si>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</si>
  <si>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</si>
  <si>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</si>
  <si>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</si>
  <si>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</si>
  <si>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</si>
  <si>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</si>
  <si>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</si>
  <si>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</si>
  <si>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</si>
  <si>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</si>
  <si>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</si>
  <si>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</si>
  <si>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</si>
  <si>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</si>
  <si>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</si>
  <si>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</si>
  <si>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</si>
  <si>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</si>
  <si>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</si>
  <si>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</si>
  <si>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</si>
  <si>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</si>
  <si>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</si>
  <si>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</si>
  <si>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</si>
  <si>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</si>
  <si>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</si>
  <si>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</si>
  <si>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</si>
  <si>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</si>
  <si>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</si>
  <si>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</si>
  <si>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</si>
  <si>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</si>
  <si>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</si>
  <si>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</si>
  <si>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</si>
  <si>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</si>
  <si>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</si>
  <si>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</si>
  <si>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</si>
  <si>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</si>
  <si>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</si>
  <si>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</si>
  <si>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</si>
  <si>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</si>
  <si>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</si>
  <si>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</si>
  <si>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</si>
  <si>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</si>
  <si>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</si>
  <si>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</si>
  <si>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</si>
  <si>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</si>
  <si>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</si>
  <si>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</si>
  <si>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</si>
  <si>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</si>
  <si>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</si>
  <si>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</si>
  <si>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</si>
  <si>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</si>
  <si>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</si>
  <si>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</si>
  <si>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</si>
  <si>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</si>
  <si>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</si>
  <si>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</si>
  <si>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</si>
  <si>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</si>
  <si>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</si>
  <si>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</si>
  <si>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</si>
  <si>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</si>
  <si>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</si>
  <si>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</si>
  <si>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</si>
  <si>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</si>
  <si>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</si>
  <si>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</si>
  <si>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</si>
  <si>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</si>
  <si>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</si>
  <si>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</si>
  <si>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</si>
  <si>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</si>
  <si>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</si>
  <si>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</si>
  <si>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</si>
  <si>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</si>
  <si>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</si>
  <si>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</si>
  <si>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</si>
  <si>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</si>
  <si>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</si>
  <si>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</si>
  <si>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</si>
  <si>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</si>
  <si>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</si>
  <si>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</si>
  <si>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</si>
  <si>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</si>
  <si>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</si>
  <si>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</si>
  <si>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</si>
  <si>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</si>
  <si>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</si>
  <si>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</si>
  <si>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</si>
  <si>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</si>
  <si>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</si>
  <si>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</si>
  <si>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</si>
  <si>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</si>
  <si>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</si>
  <si>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</si>
  <si>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</si>
  <si>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</si>
  <si>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</si>
  <si>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</si>
  <si>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</si>
  <si>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</si>
  <si>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</si>
  <si>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</si>
  <si>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</si>
  <si>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</si>
  <si>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</si>
  <si>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</si>
  <si>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</si>
  <si>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</si>
  <si>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</si>
  <si>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</si>
  <si>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</si>
  <si>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</si>
  <si>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</si>
  <si>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</si>
  <si>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</si>
  <si>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</si>
  <si>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</si>
  <si>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</si>
  <si>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</si>
  <si>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</si>
  <si>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</si>
  <si>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</si>
  <si>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</si>
  <si>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</si>
  <si>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</si>
  <si>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</si>
  <si>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</si>
  <si>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</si>
  <si>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</si>
  <si>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</si>
  <si>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</si>
  <si>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</si>
  <si>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</si>
  <si>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</si>
  <si>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</si>
  <si>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</si>
  <si>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</si>
  <si>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</si>
  <si>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</si>
  <si>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</si>
  <si>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</si>
  <si>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</si>
  <si>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</si>
  <si>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</si>
  <si>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</si>
  <si>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</si>
  <si>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</si>
  <si>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</si>
  <si>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</si>
  <si>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</si>
  <si>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</si>
  <si>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</si>
  <si>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</si>
  <si>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</si>
  <si>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</si>
  <si>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</si>
  <si>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</si>
  <si>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</si>
  <si>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</si>
  <si>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</si>
  <si>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</si>
  <si>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</si>
  <si>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</si>
  <si>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</si>
  <si>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</si>
  <si>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</si>
  <si>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</si>
  <si>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</si>
  <si>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</si>
  <si>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</si>
  <si>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</si>
  <si>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</si>
  <si>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</si>
  <si>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</si>
  <si>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</si>
  <si>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</si>
  <si>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</si>
  <si>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</si>
  <si>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</si>
  <si>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</si>
  <si>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</si>
  <si>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</si>
  <si>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</si>
  <si>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</si>
  <si>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</si>
  <si>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</si>
  <si>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</si>
  <si>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</si>
  <si>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</si>
  <si>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</si>
  <si>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</si>
  <si>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</si>
  <si>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</si>
  <si>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</si>
  <si>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</si>
  <si>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</si>
  <si>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</si>
  <si>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</si>
  <si>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</si>
  <si>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</si>
  <si>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</si>
  <si>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</si>
  <si>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</si>
  <si>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</si>
  <si>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</si>
  <si>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</si>
  <si>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</si>
  <si>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</si>
  <si>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</si>
  <si>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</si>
  <si>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</si>
  <si>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</si>
  <si>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</si>
  <si>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</si>
  <si>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</si>
  <si>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</si>
  <si>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</si>
  <si>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</si>
  <si>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</si>
  <si>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</si>
  <si>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</si>
  <si>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</si>
  <si>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</si>
  <si>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</si>
  <si>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</si>
  <si>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</si>
  <si>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</si>
  <si>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</si>
  <si>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</si>
  <si>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</si>
  <si>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</si>
  <si>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</si>
  <si>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</si>
  <si>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</si>
  <si>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</si>
  <si>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</si>
  <si>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</si>
  <si>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</si>
  <si>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</si>
  <si>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</si>
  <si>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</si>
  <si>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</si>
  <si>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</si>
  <si>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</si>
  <si>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</si>
  <si>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</si>
  <si>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</si>
  <si>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</si>
  <si>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</si>
  <si>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</si>
  <si>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</si>
  <si>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</si>
  <si>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</si>
  <si>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</si>
  <si>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</si>
  <si>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</si>
  <si>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</si>
  <si>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</si>
  <si>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</si>
  <si>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</si>
  <si>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</si>
  <si>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</si>
  <si>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</si>
  <si>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</si>
  <si>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</si>
  <si>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</si>
  <si>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</si>
  <si>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</si>
  <si>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</si>
  <si>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</si>
  <si>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</si>
  <si>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</si>
  <si>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</si>
  <si>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</si>
  <si>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</si>
  <si>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</si>
  <si>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</si>
  <si>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</si>
  <si>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</si>
  <si>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</si>
  <si>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</si>
  <si>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</si>
  <si>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</si>
  <si>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</si>
  <si>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</si>
  <si>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</si>
  <si>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</si>
  <si>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</si>
  <si>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</si>
  <si>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</si>
  <si>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</si>
  <si>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</si>
  <si>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</si>
  <si>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</si>
  <si>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</si>
  <si>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</si>
  <si>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</si>
  <si>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</si>
  <si>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</si>
  <si>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</si>
  <si>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</si>
  <si>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</si>
  <si>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</si>
  <si>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</si>
  <si>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</si>
  <si>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</si>
  <si>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</si>
  <si>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</si>
  <si>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</si>
  <si>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</si>
  <si>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</si>
  <si>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</si>
  <si>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</si>
  <si>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</si>
  <si>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</si>
  <si>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</si>
  <si>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</si>
  <si>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</si>
  <si>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</si>
  <si>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</si>
  <si>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</si>
  <si>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</si>
  <si>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</si>
  <si>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</si>
  <si>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</si>
  <si>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</si>
  <si>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</si>
  <si>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</si>
  <si>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</si>
  <si>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</si>
  <si>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</si>
  <si>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</si>
  <si>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</si>
  <si>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</si>
  <si>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</si>
  <si>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</si>
  <si>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</si>
  <si>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</si>
  <si>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</si>
  <si>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</si>
  <si>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</si>
  <si>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</si>
  <si>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</si>
  <si>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</si>
  <si>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</si>
  <si>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</si>
  <si>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</si>
  <si>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</si>
  <si>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</si>
  <si>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</si>
  <si>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</si>
  <si>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</si>
  <si>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</si>
  <si>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</si>
  <si>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</si>
  <si>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</si>
  <si>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</si>
  <si>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</si>
  <si>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</si>
  <si>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</si>
  <si>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</si>
  <si>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</si>
  <si>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</si>
  <si>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</si>
  <si>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</si>
  <si>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</si>
  <si>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</si>
  <si>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</si>
  <si>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</si>
  <si>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</si>
  <si>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</si>
  <si>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</si>
  <si>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</si>
  <si>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</si>
  <si>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</si>
  <si>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</si>
  <si>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</si>
  <si>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</si>
  <si>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</si>
  <si>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</si>
  <si>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</si>
  <si>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</si>
  <si>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</si>
  <si>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</si>
  <si>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</si>
  <si>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</si>
  <si>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</si>
  <si>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</si>
  <si>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</si>
  <si>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</si>
  <si>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</si>
  <si>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</si>
  <si>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</si>
  <si>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</si>
  <si>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</si>
  <si>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</si>
  <si>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</si>
  <si>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</si>
  <si>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</si>
  <si>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</si>
  <si>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</si>
  <si>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</si>
  <si>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</si>
  <si>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</si>
  <si>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</si>
  <si>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</si>
  <si>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</si>
  <si>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</si>
  <si>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</si>
  <si>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</si>
  <si>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</si>
  <si>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</si>
  <si>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</si>
  <si>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</si>
  <si>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</si>
  <si>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</si>
  <si>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</si>
  <si>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</si>
  <si>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</si>
  <si>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</si>
  <si>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</si>
  <si>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</si>
  <si>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</si>
  <si>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</si>
  <si>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</si>
  <si>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</si>
  <si>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</si>
  <si>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</si>
  <si>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</si>
  <si>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</si>
  <si>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</si>
  <si>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</si>
  <si>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</si>
  <si>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</si>
  <si>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</si>
  <si>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</si>
  <si>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</si>
  <si>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</si>
  <si>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</si>
  <si>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</si>
  <si>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</si>
  <si>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</si>
  <si>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</si>
  <si>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</si>
  <si>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</si>
  <si>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</si>
  <si>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</si>
  <si>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</si>
  <si>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</si>
  <si>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</si>
  <si>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</si>
  <si>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</si>
  <si>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</si>
  <si>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</si>
  <si>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</si>
  <si>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</si>
  <si>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</si>
  <si>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</si>
  <si>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</si>
  <si>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</si>
  <si>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</si>
  <si>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</si>
  <si>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</si>
  <si>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</si>
  <si>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</si>
  <si>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</si>
  <si>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</si>
  <si>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</si>
  <si>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</si>
  <si>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</si>
  <si>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</si>
  <si>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</si>
  <si>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</si>
  <si>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</si>
  <si>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</si>
  <si>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</si>
  <si>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</si>
  <si>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</si>
  <si>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</si>
  <si>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</si>
  <si>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</si>
  <si>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</si>
  <si>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</si>
  <si>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</si>
  <si>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</si>
  <si>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</si>
  <si>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</si>
  <si>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</si>
  <si>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</si>
  <si>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</si>
  <si>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</si>
  <si>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</si>
  <si>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</si>
  <si>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</si>
  <si>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</si>
  <si>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</si>
  <si>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</si>
  <si>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</si>
  <si>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</si>
  <si>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</si>
  <si>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</si>
  <si>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</si>
  <si>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</si>
  <si>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</si>
  <si>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</si>
  <si>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</si>
  <si>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</si>
  <si>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</si>
  <si>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</si>
  <si>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</si>
  <si>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</si>
  <si>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</si>
  <si>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</si>
  <si>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</si>
  <si>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</si>
  <si>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</si>
  <si>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</si>
  <si>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</si>
  <si>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</si>
  <si>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</si>
  <si>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</si>
  <si>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</si>
  <si>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</si>
  <si>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</si>
  <si>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</si>
  <si>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</si>
  <si>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</si>
  <si>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</si>
  <si>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</si>
  <si>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</si>
  <si>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</si>
  <si>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</si>
  <si>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</si>
  <si>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</si>
  <si>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</si>
  <si>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</si>
  <si>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</si>
  <si>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</si>
  <si>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</si>
  <si>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</si>
  <si>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</si>
  <si>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</si>
  <si>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</si>
  <si>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</si>
  <si>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</si>
  <si>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</si>
  <si>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</si>
  <si>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</si>
  <si>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</si>
  <si>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</si>
  <si>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</si>
  <si>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</si>
  <si>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</si>
  <si>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</si>
  <si>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</si>
  <si>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</si>
  <si>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</si>
  <si>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</si>
  <si>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</si>
  <si>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</si>
  <si>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</si>
  <si>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</si>
  <si>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</si>
  <si>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</si>
  <si>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</si>
  <si>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</si>
  <si>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</si>
  <si>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</si>
  <si>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</si>
  <si>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</si>
  <si>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</si>
  <si>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</si>
  <si>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</si>
  <si>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</si>
  <si>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</si>
  <si>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</si>
  <si>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</si>
  <si>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</si>
  <si>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</si>
  <si>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</si>
  <si>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</si>
  <si>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</si>
  <si>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</si>
  <si>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</si>
  <si>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</si>
  <si>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</si>
  <si>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</si>
  <si>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</si>
  <si>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</si>
  <si>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</si>
  <si>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</si>
  <si>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</si>
  <si>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</si>
  <si>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</si>
  <si>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</si>
  <si>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</si>
  <si>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</si>
  <si>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</si>
  <si>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</si>
  <si>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</si>
  <si>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</si>
  <si>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</si>
  <si>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</si>
  <si>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</si>
  <si>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</si>
  <si>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</si>
  <si>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</si>
  <si>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</si>
  <si>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</si>
  <si>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</si>
  <si>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</si>
  <si>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</si>
  <si>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</si>
  <si>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</si>
  <si>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</si>
  <si>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</si>
  <si>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</si>
  <si>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</si>
  <si>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</si>
  <si>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</si>
  <si>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</si>
  <si>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</si>
  <si>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</si>
  <si>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</si>
  <si>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</si>
  <si>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</si>
  <si>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</si>
  <si>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</si>
  <si>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</si>
  <si>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</si>
  <si>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</si>
  <si>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</si>
  <si>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</si>
  <si>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</si>
  <si>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</si>
  <si>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</si>
  <si>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</si>
  <si>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</si>
  <si>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</si>
  <si>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</si>
  <si>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</si>
  <si>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</si>
  <si>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</si>
  <si>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</si>
  <si>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</si>
  <si>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</si>
  <si>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</si>
  <si>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</si>
  <si>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</si>
  <si>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</si>
  <si>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</si>
  <si>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</si>
  <si>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</si>
  <si>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</si>
  <si>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</si>
  <si>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</si>
  <si>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</si>
  <si>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</si>
  <si>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</si>
  <si>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</si>
  <si>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</si>
  <si>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</si>
  <si>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</si>
  <si>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</si>
  <si>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</si>
  <si>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</si>
  <si>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</si>
  <si>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</si>
  <si>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</si>
  <si>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</si>
  <si>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</si>
  <si>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</si>
  <si>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</si>
  <si>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</si>
  <si>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</si>
  <si>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</si>
  <si>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</si>
  <si>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</si>
  <si>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</si>
  <si>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</si>
  <si>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</si>
  <si>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</si>
  <si>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</si>
  <si>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</si>
  <si>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</si>
  <si>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</si>
  <si>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</si>
  <si>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</si>
  <si>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</si>
  <si>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</si>
  <si>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</si>
  <si>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</si>
  <si>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</si>
  <si>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</si>
  <si>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</si>
  <si>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</si>
  <si>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</si>
  <si>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</si>
  <si>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</si>
  <si>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</si>
  <si>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</si>
  <si>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</si>
  <si>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</si>
  <si>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</si>
  <si>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</si>
  <si>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</si>
  <si>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</si>
  <si>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</si>
  <si>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</si>
  <si>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</si>
  <si>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</si>
  <si>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</si>
  <si>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</si>
  <si>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</si>
  <si>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</si>
  <si>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</si>
  <si>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</si>
  <si>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</si>
  <si>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</si>
  <si>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</si>
  <si>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</si>
  <si>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</si>
  <si>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</si>
  <si>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</si>
  <si>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</si>
  <si>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</si>
  <si>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</si>
  <si>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</si>
  <si>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</si>
  <si>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</si>
  <si>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</si>
  <si>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</si>
  <si>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</si>
  <si>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</si>
  <si>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</si>
  <si>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</si>
  <si>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</si>
  <si>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</si>
  <si>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</si>
  <si>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</si>
  <si>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</si>
  <si>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</si>
  <si>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</si>
  <si>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</si>
  <si>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</si>
  <si>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</si>
  <si>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</si>
  <si>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</si>
  <si>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</si>
  <si>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</si>
  <si>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</si>
  <si>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</si>
  <si>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</si>
  <si>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</si>
  <si>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</si>
  <si>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</si>
  <si>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</si>
  <si>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</si>
  <si>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</si>
  <si>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</si>
  <si>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</si>
  <si>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</si>
  <si>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</si>
  <si>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</si>
  <si>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</si>
  <si>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</si>
  <si>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</si>
  <si>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</si>
  <si>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</si>
  <si>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</si>
  <si>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</si>
  <si>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</si>
  <si>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</si>
  <si>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</si>
  <si>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</si>
  <si>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</si>
  <si>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</si>
  <si>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</si>
  <si>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</si>
  <si>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</si>
  <si>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</si>
  <si>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</si>
  <si>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</si>
  <si>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</si>
  <si>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</si>
  <si>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</si>
  <si>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</si>
  <si>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</si>
  <si>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</si>
  <si>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</si>
  <si>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</si>
  <si>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</si>
  <si>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</si>
  <si>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</si>
  <si>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</si>
  <si>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</si>
  <si>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</si>
  <si>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</si>
  <si>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</si>
  <si>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</si>
  <si>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</si>
  <si>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</si>
  <si>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</si>
  <si>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</si>
  <si>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</si>
  <si>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</si>
  <si>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</si>
  <si>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</si>
  <si>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</si>
  <si>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</si>
  <si>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</si>
  <si>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</si>
  <si>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</si>
  <si>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</si>
  <si>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</si>
  <si>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</si>
  <si>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</si>
  <si>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</si>
  <si>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</si>
  <si>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</si>
  <si>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</si>
  <si>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</si>
  <si>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</si>
  <si>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</si>
  <si>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</si>
  <si>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</si>
  <si>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</si>
  <si>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</si>
  <si>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</si>
  <si>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</si>
  <si>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</si>
  <si>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</si>
  <si>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</si>
  <si>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</si>
  <si>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</si>
  <si>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</si>
  <si>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</si>
  <si>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</si>
  <si>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</si>
  <si>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</si>
  <si>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</si>
  <si>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</si>
  <si>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</si>
  <si>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</si>
  <si>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</si>
  <si>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</si>
  <si>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</si>
  <si>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</si>
  <si>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</si>
  <si>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</si>
  <si>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</si>
  <si>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</si>
  <si>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</si>
  <si>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</si>
  <si>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</si>
  <si>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</si>
  <si>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</si>
  <si>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</si>
  <si>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</si>
  <si>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</si>
  <si>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</si>
  <si>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</si>
  <si>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</si>
  <si>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</si>
  <si>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</si>
  <si>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</si>
  <si>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</si>
  <si>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</si>
  <si>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</si>
  <si>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</si>
  <si>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</si>
  <si>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</si>
  <si>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</si>
  <si>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</si>
  <si>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</si>
  <si>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</si>
  <si>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</si>
  <si>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</si>
  <si>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</si>
  <si>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</si>
  <si>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</si>
  <si>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</si>
  <si>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</si>
  <si>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</si>
  <si>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</si>
  <si>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</si>
  <si>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</si>
  <si>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</si>
  <si>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</si>
  <si>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</si>
  <si>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</si>
  <si>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</si>
  <si>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</si>
  <si>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</si>
  <si>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</si>
  <si>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</si>
  <si>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</si>
  <si>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</si>
  <si>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</si>
  <si>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</si>
  <si>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</si>
  <si>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</si>
  <si>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</si>
  <si>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</si>
  <si>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</si>
  <si>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</si>
  <si>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</si>
  <si>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</si>
  <si>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</si>
  <si>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</si>
  <si>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</si>
  <si>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</si>
  <si>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</si>
  <si>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</si>
  <si>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</si>
  <si>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</si>
  <si>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</si>
  <si>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</si>
  <si>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</si>
  <si>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</si>
  <si>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</si>
  <si>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</si>
  <si>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</si>
  <si>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</si>
  <si>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</si>
  <si>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</si>
  <si>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</si>
  <si>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</si>
  <si>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</si>
  <si>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</si>
  <si>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</si>
  <si>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</si>
  <si>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</si>
  <si>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</si>
  <si>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</si>
  <si>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</si>
  <si>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</si>
  <si>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</si>
  <si>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</si>
  <si>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</si>
  <si>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</si>
  <si>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</si>
  <si>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</si>
  <si>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</si>
  <si>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</si>
  <si>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</si>
  <si>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</si>
  <si>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</si>
  <si>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</si>
  <si>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</si>
  <si>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</si>
  <si>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</si>
  <si>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</si>
  <si>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</si>
  <si>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</si>
  <si>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</si>
  <si>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</si>
  <si>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</si>
  <si>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</si>
  <si>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</si>
  <si>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</si>
  <si>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</si>
  <si>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</si>
  <si>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</si>
  <si>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</si>
  <si>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</si>
  <si>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</si>
  <si>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</si>
  <si>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</si>
  <si>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</si>
  <si>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</si>
  <si>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</si>
  <si>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</si>
  <si>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</si>
  <si>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</si>
  <si>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</si>
  <si>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</si>
  <si>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</si>
  <si>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</si>
  <si>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</si>
  <si>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</si>
  <si>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</si>
  <si>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</si>
  <si>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</si>
  <si>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</si>
  <si>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</si>
  <si>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</si>
  <si>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</si>
  <si>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</si>
  <si>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</si>
  <si>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</si>
  <si>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</si>
  <si>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</si>
  <si>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</si>
  <si>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</si>
  <si>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</si>
  <si>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</si>
  <si>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</si>
  <si>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</si>
  <si>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</si>
  <si>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</si>
  <si>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</si>
  <si>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</si>
  <si>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</si>
  <si>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</si>
  <si>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</si>
  <si>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</si>
  <si>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</si>
  <si>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</si>
  <si>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</si>
  <si>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</si>
  <si>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</si>
  <si>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</si>
  <si>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</si>
  <si>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</si>
  <si>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</si>
  <si>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</si>
  <si>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</si>
  <si>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</si>
  <si>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</si>
  <si>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</si>
  <si>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</si>
  <si>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</si>
  <si>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</si>
  <si>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</si>
  <si>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</si>
  <si>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</si>
  <si>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</si>
  <si>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</si>
  <si>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</si>
  <si>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</si>
  <si>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</si>
  <si>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</si>
  <si>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</si>
  <si>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</si>
  <si>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</si>
  <si>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</si>
  <si>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</si>
  <si>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</si>
  <si>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</si>
  <si>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</si>
  <si>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</si>
  <si>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</si>
  <si>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</si>
  <si>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</si>
  <si>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</si>
  <si>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</si>
  <si>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</si>
  <si>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</si>
  <si>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</si>
  <si>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</si>
  <si>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</si>
  <si>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</si>
  <si>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</si>
  <si>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</si>
  <si>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</si>
  <si>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</si>
  <si>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</si>
  <si>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</si>
  <si>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</si>
  <si>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</si>
  <si>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</si>
  <si>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</si>
  <si>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</si>
  <si>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</si>
  <si>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</si>
  <si>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</si>
  <si>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</si>
  <si>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</si>
  <si>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</si>
  <si>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</si>
  <si>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</si>
  <si>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</si>
  <si>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</si>
  <si>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</si>
  <si>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</si>
  <si>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</si>
  <si>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</si>
  <si>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</si>
  <si>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</si>
  <si>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</si>
  <si>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</si>
  <si>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</si>
  <si>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</si>
  <si>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</si>
  <si>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</si>
  <si>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</si>
  <si>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</si>
  <si>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</si>
  <si>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</si>
  <si>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</si>
  <si>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</si>
  <si>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</si>
  <si>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</si>
  <si>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</si>
  <si>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</si>
  <si>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</si>
  <si>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</si>
  <si>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</si>
  <si>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</si>
  <si>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</si>
  <si>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</si>
  <si>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</si>
  <si>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</si>
  <si>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</si>
  <si>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</si>
  <si>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</si>
  <si>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</si>
  <si>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</si>
  <si>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</si>
  <si>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</si>
  <si>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</si>
  <si>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</si>
  <si>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</si>
  <si>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</si>
  <si>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</si>
  <si>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</si>
  <si>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</si>
  <si>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</si>
  <si>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</si>
  <si>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</si>
  <si>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</si>
  <si>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</si>
  <si>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</si>
  <si>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</si>
  <si>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</si>
  <si>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</si>
  <si>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</si>
  <si>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</si>
  <si>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</si>
  <si>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</si>
  <si>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</si>
  <si>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</si>
  <si>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</si>
  <si>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</si>
  <si>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</si>
  <si>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</si>
  <si>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</si>
  <si>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</si>
  <si>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</si>
  <si>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</si>
  <si>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</si>
  <si>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</si>
  <si>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</si>
  <si>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</si>
  <si>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</si>
  <si>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</si>
  <si>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</si>
  <si>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</si>
  <si>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</si>
  <si>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</si>
  <si>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</si>
  <si>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</si>
  <si>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</si>
  <si>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</si>
  <si>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</si>
  <si>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</si>
  <si>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</si>
  <si>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</si>
  <si>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</si>
  <si>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</si>
  <si>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</si>
  <si>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</si>
  <si>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</si>
  <si>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</si>
  <si>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</si>
  <si>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</si>
  <si>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</si>
  <si>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</si>
  <si>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</si>
  <si>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</si>
  <si>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</si>
  <si>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</si>
  <si>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</si>
  <si>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</si>
  <si>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</si>
  <si>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</si>
  <si>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</si>
  <si>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</si>
  <si>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</si>
  <si>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</si>
  <si>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</si>
  <si>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</si>
  <si>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</si>
  <si>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</si>
  <si>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</si>
  <si>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</si>
  <si>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</si>
  <si>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</si>
  <si>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</si>
  <si>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</si>
  <si>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</si>
  <si>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</si>
  <si>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</si>
  <si>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</si>
  <si>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</si>
  <si>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</si>
  <si>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</si>
  <si>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</si>
  <si>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</si>
  <si>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</si>
  <si>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</si>
  <si>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</si>
  <si>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</si>
  <si>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</si>
  <si>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</si>
  <si>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</si>
  <si>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</si>
  <si>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</si>
  <si>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</si>
  <si>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</si>
  <si>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</si>
  <si>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</si>
  <si>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</si>
  <si>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</si>
  <si>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</si>
  <si>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</si>
  <si>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</si>
  <si>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</si>
  <si>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</si>
  <si>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</si>
  <si>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</si>
  <si>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</si>
  <si>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</si>
  <si>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</si>
  <si>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</si>
  <si>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</si>
  <si>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</si>
  <si>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</si>
  <si>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</si>
  <si>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</si>
  <si>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</si>
  <si>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</si>
  <si>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</si>
  <si>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</si>
  <si>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</si>
  <si>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</si>
  <si>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</si>
  <si>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</si>
  <si>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</si>
  <si>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</si>
  <si>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</si>
  <si>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</si>
  <si>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</si>
  <si>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</si>
  <si>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</si>
  <si>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</si>
  <si>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</si>
  <si>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</si>
  <si>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</si>
  <si>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</si>
  <si>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</si>
  <si>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</si>
  <si>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</si>
  <si>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</si>
  <si>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</si>
  <si>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</si>
  <si>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</si>
  <si>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</si>
  <si>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</si>
  <si>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</si>
  <si>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</si>
  <si>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</si>
  <si>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</si>
  <si>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</si>
  <si>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</si>
  <si>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</si>
  <si>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</si>
  <si>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</si>
  <si>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</si>
  <si>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</si>
  <si>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</si>
  <si>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</si>
  <si>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</si>
  <si>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</si>
  <si>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</si>
  <si>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</si>
  <si>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</si>
  <si>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</si>
  <si>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</si>
  <si>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</si>
  <si>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</si>
  <si>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</si>
  <si>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</si>
  <si>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</si>
  <si>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</si>
  <si>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</si>
  <si>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</si>
  <si>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</si>
  <si>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</si>
  <si>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</si>
  <si>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</si>
  <si>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</si>
  <si>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</si>
  <si>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</si>
  <si>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</si>
  <si>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</si>
  <si>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</si>
  <si>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</si>
  <si>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</si>
  <si>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</si>
  <si>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</si>
  <si>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</si>
  <si>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</si>
  <si>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</si>
  <si>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</si>
  <si>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</si>
  <si>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</si>
  <si>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</si>
  <si>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</si>
  <si>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</si>
  <si>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</si>
  <si>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</si>
  <si>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</si>
  <si>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</si>
  <si>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</si>
  <si>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</si>
  <si>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</si>
  <si>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</si>
  <si>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</si>
  <si>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</si>
  <si>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</si>
  <si>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</si>
  <si>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</si>
  <si>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</si>
  <si>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</si>
  <si>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</si>
  <si>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</si>
  <si>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</si>
  <si>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</si>
  <si>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</si>
  <si>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</si>
  <si>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</si>
  <si>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</si>
  <si>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</si>
  <si>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</si>
  <si>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</si>
  <si>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</si>
  <si>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</si>
  <si>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</si>
  <si>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</si>
  <si>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</si>
  <si>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</si>
  <si>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</si>
  <si>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</si>
  <si>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</si>
  <si>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</si>
  <si>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</si>
  <si>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</si>
  <si>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</si>
  <si>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</si>
  <si>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</si>
  <si>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</si>
  <si>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</si>
  <si>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</si>
  <si>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</si>
  <si>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</si>
  <si>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</si>
  <si>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</si>
  <si>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</si>
  <si>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</si>
  <si>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</si>
  <si>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</si>
  <si>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</si>
  <si>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</si>
  <si>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</si>
  <si>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</si>
  <si>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</si>
  <si>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</si>
  <si>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</si>
  <si>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</si>
  <si>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</si>
  <si>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</si>
  <si>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</si>
  <si>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</si>
  <si>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</si>
  <si>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</si>
  <si>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</si>
  <si>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</si>
  <si>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</si>
  <si>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</si>
  <si>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</si>
  <si>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</si>
  <si>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</si>
  <si>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</si>
  <si>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</si>
  <si>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</si>
  <si>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</si>
  <si>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</si>
  <si>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</si>
  <si>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</si>
  <si>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</si>
  <si>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</si>
  <si>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</si>
  <si>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</si>
  <si>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</si>
  <si>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</si>
  <si>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</si>
  <si>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</si>
  <si>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</si>
  <si>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</si>
  <si>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</si>
  <si>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</si>
  <si>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</si>
  <si>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</si>
  <si>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</si>
  <si>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</si>
  <si>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</si>
  <si>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</si>
  <si>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</si>
  <si>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</si>
  <si>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</si>
  <si>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</si>
  <si>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</si>
  <si>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</si>
  <si>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</si>
  <si>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</si>
  <si>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</si>
  <si>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</si>
  <si>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</si>
  <si>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</si>
  <si>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</si>
  <si>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</si>
  <si>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</si>
  <si>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</si>
  <si>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</si>
  <si>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</si>
  <si>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</si>
  <si>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</si>
  <si>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</si>
  <si>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</si>
  <si>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</si>
  <si>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</si>
  <si>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</si>
  <si>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</si>
  <si>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</si>
  <si>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</si>
  <si>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</si>
  <si>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</si>
  <si>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</si>
  <si>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</si>
  <si>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</si>
  <si>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</si>
  <si>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</si>
  <si>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</si>
  <si>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</si>
  <si>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</si>
  <si>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</si>
  <si>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</si>
  <si>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</si>
  <si>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</si>
  <si>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</si>
  <si>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</si>
  <si>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</si>
  <si>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</si>
  <si>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</si>
  <si>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</si>
  <si>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</si>
  <si>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</si>
  <si>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</si>
  <si>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</si>
  <si>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</si>
  <si>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</si>
  <si>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</si>
  <si>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</si>
  <si>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</si>
  <si>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</si>
  <si>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</si>
  <si>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</si>
  <si>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</si>
  <si>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</si>
  <si>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</si>
  <si>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</si>
  <si>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</si>
  <si>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</si>
  <si>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</si>
  <si>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</si>
  <si>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</si>
  <si>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</si>
  <si>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</si>
  <si>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</si>
  <si>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</si>
  <si>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</si>
  <si>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</si>
  <si>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</si>
  <si>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</si>
  <si>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</si>
  <si>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</si>
  <si>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</si>
  <si>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</si>
  <si>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</si>
  <si>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</si>
  <si>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</si>
  <si>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</si>
  <si>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</si>
  <si>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</si>
  <si>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</si>
  <si>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</si>
  <si>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</si>
  <si>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</si>
  <si>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</si>
  <si>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</si>
  <si>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</si>
  <si>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</si>
  <si>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</si>
  <si>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</si>
  <si>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</si>
  <si>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</si>
  <si>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</si>
  <si>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</si>
  <si>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</si>
  <si>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</si>
  <si>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</si>
  <si>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</si>
  <si>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</si>
  <si>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</si>
  <si>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</si>
  <si>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</si>
  <si>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</si>
  <si>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</si>
  <si>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</si>
  <si>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</si>
  <si>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</si>
  <si>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</si>
  <si>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</si>
  <si>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</si>
  <si>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</si>
  <si>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</si>
  <si>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</si>
  <si>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</si>
  <si>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</si>
  <si>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</si>
  <si>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</si>
  <si>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</si>
  <si>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</si>
  <si>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</si>
  <si>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</si>
  <si>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</si>
  <si>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</si>
  <si>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</si>
  <si>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</si>
  <si>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</si>
  <si>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</si>
  <si>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</si>
  <si>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</si>
  <si>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</si>
  <si>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</si>
  <si>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</si>
  <si>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</si>
  <si>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</si>
  <si>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</si>
  <si>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</si>
  <si>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</si>
  <si>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</si>
  <si>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</si>
  <si>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</si>
  <si>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</si>
  <si>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</si>
  <si>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</si>
  <si>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</si>
  <si>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</si>
  <si>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</si>
  <si>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</si>
  <si>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</si>
  <si>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</si>
  <si>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</si>
  <si>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</si>
  <si>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</si>
  <si>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</si>
  <si>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</si>
  <si>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</si>
  <si>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</si>
  <si>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</si>
  <si>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</si>
  <si>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</si>
  <si>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</si>
  <si>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</si>
  <si>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</si>
  <si>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</si>
  <si>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</si>
  <si>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</si>
  <si>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</si>
  <si>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</si>
  <si>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</si>
  <si>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</si>
  <si>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</si>
  <si>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</si>
  <si>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</si>
  <si>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</si>
  <si>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</si>
  <si>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</si>
  <si>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</si>
  <si>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</si>
  <si>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</si>
  <si>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</si>
  <si>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</si>
  <si>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</si>
  <si>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</si>
  <si>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</si>
  <si>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</si>
  <si>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</si>
  <si>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</si>
  <si>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</si>
  <si>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</si>
  <si>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</si>
  <si>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</si>
  <si>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</si>
  <si>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</si>
  <si>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</si>
  <si>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</si>
  <si>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</si>
  <si>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</si>
  <si>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</si>
  <si>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</si>
  <si>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</si>
  <si>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</si>
  <si>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</si>
  <si>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</si>
  <si>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</si>
  <si>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</si>
  <si>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</si>
  <si>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</si>
  <si>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</si>
  <si>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</si>
  <si>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</si>
  <si>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</si>
  <si>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</si>
  <si>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</si>
  <si>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</si>
  <si>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</si>
  <si>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</si>
  <si>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</si>
  <si>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</si>
  <si>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</si>
  <si>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</si>
  <si>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</si>
  <si>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</si>
  <si>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</si>
  <si>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</si>
  <si>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</si>
  <si>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</si>
  <si>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</si>
  <si>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</si>
  <si>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</si>
  <si>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</si>
  <si>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</si>
  <si>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</si>
  <si>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</si>
  <si>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</si>
  <si>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</si>
  <si>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</si>
  <si>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</si>
  <si>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</si>
  <si>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</si>
  <si>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</si>
  <si>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</si>
  <si>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</si>
  <si>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</si>
  <si>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</si>
  <si>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</si>
  <si>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</si>
  <si>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</si>
  <si>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</si>
  <si>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</si>
  <si>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</si>
  <si>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</si>
  <si>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</si>
  <si>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</si>
  <si>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</si>
  <si>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</si>
  <si>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</si>
  <si>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</si>
  <si>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</si>
  <si>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</si>
  <si>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</si>
  <si>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</si>
  <si>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</si>
  <si>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</si>
  <si>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</si>
  <si>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</si>
  <si>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</si>
  <si>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</si>
  <si>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</si>
  <si>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</si>
  <si>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</si>
  <si>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</si>
  <si>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</si>
  <si>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</si>
  <si>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</si>
  <si>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</si>
  <si>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</si>
  <si>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</si>
  <si>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</si>
  <si>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</si>
  <si>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</si>
  <si>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</si>
  <si>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</si>
  <si>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</si>
  <si>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</si>
  <si>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</si>
  <si>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</si>
  <si>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</si>
  <si>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</si>
  <si>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</si>
  <si>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</si>
  <si>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</si>
  <si>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</si>
  <si>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</si>
  <si>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</si>
  <si>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</si>
  <si>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</si>
  <si>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</si>
  <si>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</si>
  <si>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</si>
  <si>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</si>
  <si>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</si>
  <si>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</si>
  <si>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</si>
  <si>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</si>
  <si>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</si>
  <si>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</si>
  <si>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</si>
  <si>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</si>
  <si>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</si>
  <si>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</si>
  <si>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</si>
  <si>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</si>
  <si>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</si>
  <si>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</si>
  <si>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</si>
  <si>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</si>
  <si>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</si>
  <si>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</si>
  <si>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</si>
  <si>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</si>
  <si>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</si>
  <si>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</si>
  <si>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</si>
  <si>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</si>
  <si>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</si>
  <si>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</si>
  <si>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</si>
  <si>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</si>
  <si>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</si>
  <si>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</si>
  <si>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</si>
  <si>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</si>
  <si>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</si>
  <si>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</si>
  <si>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</si>
  <si>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</si>
  <si>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</si>
  <si>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</si>
  <si>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</si>
  <si>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</si>
  <si>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</si>
  <si>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</si>
  <si>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</si>
  <si>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</si>
  <si>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</si>
  <si>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</si>
  <si>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</si>
  <si>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</si>
  <si>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</si>
  <si>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</si>
  <si>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</si>
  <si>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</si>
  <si>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</si>
  <si>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</si>
  <si>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</si>
  <si>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</si>
  <si>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</si>
  <si>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</si>
  <si>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</si>
  <si>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</si>
  <si>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</si>
  <si>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</si>
  <si>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</si>
  <si>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</si>
  <si>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</si>
  <si>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</si>
  <si>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</si>
  <si>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</si>
  <si>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</si>
  <si>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</si>
  <si>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</si>
  <si>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</si>
  <si>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</si>
  <si>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</si>
  <si>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</si>
  <si>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</si>
  <si>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</si>
  <si>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</si>
  <si>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</si>
  <si>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</si>
  <si>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</si>
  <si>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</si>
  <si>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</si>
  <si>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</si>
  <si>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</si>
  <si>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</si>
  <si>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</si>
  <si>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</si>
  <si>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</si>
  <si>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</si>
  <si>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</si>
  <si>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</si>
  <si>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</si>
  <si>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</si>
  <si>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</si>
  <si>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</si>
  <si>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</si>
  <si>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</si>
  <si>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</si>
  <si>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</si>
  <si>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</si>
  <si>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</si>
  <si>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</si>
  <si>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</si>
  <si>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</si>
  <si>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</si>
  <si>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</si>
  <si>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</si>
  <si>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</si>
  <si>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</si>
  <si>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</si>
  <si>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</si>
  <si>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</si>
  <si>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</si>
  <si>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</si>
  <si>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</si>
  <si>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</si>
  <si>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</si>
  <si>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</si>
  <si>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</si>
  <si>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</si>
  <si>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</si>
  <si>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</si>
  <si>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</si>
  <si>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</si>
  <si>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</si>
  <si>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</si>
  <si>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</si>
  <si>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</si>
  <si>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</si>
  <si>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</si>
  <si>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</si>
  <si>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</si>
  <si>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</si>
  <si>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</si>
  <si>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</si>
  <si>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</si>
  <si>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</si>
  <si>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</si>
  <si>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</si>
  <si>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</si>
  <si>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</si>
  <si>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</si>
  <si>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</si>
  <si>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</si>
  <si>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</si>
  <si>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</si>
  <si>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</si>
  <si>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</si>
  <si>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</si>
  <si>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</si>
  <si>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</si>
  <si>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</si>
  <si>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</si>
  <si>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</si>
  <si>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</si>
  <si>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</si>
  <si>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</si>
  <si>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</si>
  <si>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</si>
  <si>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</si>
  <si>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</si>
  <si>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</si>
  <si>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</si>
  <si>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</si>
  <si>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</si>
  <si>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</si>
  <si>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</si>
  <si>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</si>
  <si>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</si>
  <si>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</si>
  <si>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</si>
  <si>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</si>
  <si>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</si>
  <si>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</si>
  <si>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</si>
  <si>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</si>
  <si>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</si>
  <si>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</si>
  <si>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</si>
  <si>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</si>
  <si>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</si>
  <si>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</si>
  <si>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</si>
  <si>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</si>
  <si>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</si>
  <si>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</si>
  <si>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</si>
  <si>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</si>
  <si>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</si>
  <si>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</si>
  <si>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</si>
  <si>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</si>
  <si>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</si>
  <si>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</si>
  <si>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</si>
  <si>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</si>
  <si>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</si>
  <si>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</si>
  <si>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</si>
  <si>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</si>
  <si>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</si>
  <si>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</si>
  <si>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</si>
  <si>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</si>
  <si>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</si>
  <si>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</si>
  <si>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</si>
  <si>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</si>
  <si>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</si>
  <si>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</si>
  <si>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</si>
  <si>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</si>
  <si>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</si>
  <si>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</si>
  <si>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</si>
  <si>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</si>
  <si>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</si>
  <si>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</si>
  <si>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</si>
  <si>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</si>
  <si>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</si>
  <si>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</si>
  <si>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</si>
  <si>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</si>
  <si>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</si>
  <si>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</si>
  <si>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</si>
  <si>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</si>
  <si>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</si>
  <si>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</si>
  <si>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</si>
  <si>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</si>
  <si>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</si>
  <si>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</si>
  <si>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</si>
  <si>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</si>
  <si>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</si>
  <si>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</si>
  <si>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</si>
  <si>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</si>
  <si>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</si>
  <si>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</si>
  <si>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</si>
  <si>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</si>
  <si>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</si>
  <si>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</si>
  <si>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</si>
  <si>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</si>
  <si>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</si>
  <si>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</si>
  <si>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</si>
  <si>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</si>
  <si>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</si>
  <si>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</si>
  <si>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</si>
  <si>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</si>
  <si>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</si>
  <si>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</si>
  <si>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</si>
  <si>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</si>
  <si>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</si>
  <si>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</si>
  <si>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</si>
  <si>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</si>
  <si>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</si>
  <si>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</si>
  <si>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</si>
  <si>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</si>
  <si>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</si>
  <si>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</si>
  <si>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</si>
  <si>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</si>
  <si>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</si>
  <si>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</si>
  <si>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</si>
  <si>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</si>
  <si>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</si>
  <si>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</si>
  <si>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</si>
  <si>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</si>
  <si>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</si>
  <si>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</si>
  <si>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</si>
  <si>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</si>
  <si>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</si>
  <si>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</si>
  <si>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</si>
  <si>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</si>
  <si>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</si>
  <si>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</si>
  <si>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</si>
  <si>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</si>
  <si>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</si>
  <si>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</si>
  <si>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</si>
  <si>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</si>
  <si>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</si>
  <si>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</si>
  <si>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</si>
  <si>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</si>
  <si>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</si>
  <si>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</si>
  <si>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</si>
  <si>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</si>
  <si>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</si>
  <si>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</si>
  <si>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</si>
  <si>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</si>
  <si>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</si>
  <si>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</si>
  <si>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</si>
  <si>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</si>
  <si>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</si>
  <si>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</si>
  <si>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</si>
  <si>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</si>
  <si>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</si>
  <si>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</si>
  <si>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</si>
  <si>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</si>
  <si>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</si>
  <si>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</si>
  <si>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</si>
  <si>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</si>
  <si>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</si>
  <si>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</si>
  <si>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</si>
  <si>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</si>
  <si>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</si>
  <si>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</si>
  <si>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</si>
  <si>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</si>
  <si>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</si>
  <si>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</si>
  <si>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</si>
  <si>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</si>
  <si>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</si>
  <si>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</si>
  <si>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</si>
  <si>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</si>
  <si>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</si>
  <si>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</si>
  <si>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</si>
  <si>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</si>
  <si>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</si>
  <si>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</si>
  <si>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</si>
  <si>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</si>
  <si>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</si>
  <si>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</si>
  <si>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</si>
  <si>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</si>
  <si>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</si>
  <si>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</si>
  <si>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</si>
  <si>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</si>
  <si>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</si>
  <si>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</si>
  <si>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</si>
  <si>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</si>
  <si>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</si>
  <si>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</si>
  <si>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</si>
  <si>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</si>
  <si>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</si>
  <si>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</si>
  <si>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</si>
  <si>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</si>
  <si>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</si>
  <si>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</si>
  <si>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</si>
  <si>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</si>
  <si>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</si>
  <si>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</si>
  <si>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</si>
  <si>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</si>
  <si>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</si>
  <si>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</si>
  <si>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</si>
  <si>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</si>
  <si>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</si>
  <si>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</si>
  <si>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</si>
  <si>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</si>
  <si>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</si>
  <si>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</si>
  <si>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</si>
  <si>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</si>
  <si>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</si>
  <si>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</si>
  <si>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</si>
  <si>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</si>
  <si>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</si>
  <si>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</si>
  <si>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</si>
  <si>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</si>
  <si>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</si>
  <si>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</si>
  <si>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</si>
  <si>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</si>
  <si>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</si>
  <si>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</si>
  <si>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</si>
  <si>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</si>
  <si>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</si>
  <si>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</si>
  <si>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</si>
  <si>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</si>
  <si>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</si>
  <si>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</si>
  <si>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</si>
  <si>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</si>
  <si>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</si>
  <si>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</si>
  <si>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</si>
  <si>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</si>
  <si>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</si>
  <si>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</si>
  <si>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</si>
  <si>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</si>
  <si>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</si>
  <si>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</si>
  <si>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</si>
  <si>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</si>
  <si>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</si>
  <si>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</si>
  <si>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</si>
  <si>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</si>
  <si>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</si>
  <si>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</si>
  <si>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</si>
  <si>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</si>
  <si>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</si>
  <si>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</si>
  <si>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</si>
  <si>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</si>
  <si>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</si>
  <si>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</si>
  <si>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</si>
  <si>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</si>
  <si>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</si>
  <si>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</si>
  <si>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</si>
  <si>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</si>
  <si>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</si>
  <si>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</si>
  <si>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</si>
  <si>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</si>
  <si>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</si>
  <si>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</si>
  <si>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</si>
  <si>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</si>
  <si>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</si>
  <si>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</si>
  <si>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</si>
  <si>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</si>
  <si>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</si>
  <si>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</si>
  <si>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</si>
  <si>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</si>
  <si>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</si>
  <si>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</si>
  <si>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</si>
  <si>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</si>
  <si>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</si>
  <si>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</si>
  <si>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</si>
  <si>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</si>
  <si>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</si>
  <si>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</si>
  <si>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</si>
  <si>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</si>
  <si>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</si>
  <si>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</si>
  <si>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</si>
  <si>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</si>
  <si>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</si>
  <si>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</si>
  <si>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</si>
  <si>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</si>
  <si>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</si>
  <si>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</si>
  <si>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</si>
  <si>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</si>
  <si>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</si>
  <si>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</si>
  <si>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</si>
  <si>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</si>
  <si>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</si>
  <si>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</si>
  <si>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</si>
  <si>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</si>
  <si>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</si>
  <si>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</si>
  <si>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</si>
  <si>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</si>
  <si>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</si>
  <si>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</si>
  <si>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</si>
  <si>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</si>
  <si>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</si>
  <si>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</si>
  <si>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</si>
  <si>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</si>
  <si>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</si>
  <si>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</si>
  <si>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</si>
  <si>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</si>
  <si>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</si>
  <si>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</si>
  <si>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</si>
  <si>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</si>
  <si>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</si>
  <si>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</si>
  <si>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</si>
  <si>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</si>
  <si>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</si>
  <si>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</si>
  <si>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</si>
  <si>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</si>
  <si>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</si>
  <si>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</si>
  <si>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</si>
  <si>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</si>
  <si>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</si>
  <si>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</si>
  <si>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</si>
  <si>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</si>
  <si>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</si>
  <si>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</si>
  <si>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</si>
  <si>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</si>
  <si>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</si>
  <si>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</si>
  <si>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</si>
  <si>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</si>
  <si>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</si>
  <si>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</si>
  <si>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</si>
  <si>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</si>
  <si>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</si>
  <si>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</si>
  <si>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</si>
  <si>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</si>
  <si>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</si>
  <si>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</si>
  <si>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</si>
  <si>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</si>
  <si>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</si>
  <si>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</si>
  <si>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</si>
  <si>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</si>
  <si>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</si>
  <si>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</si>
  <si>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</si>
  <si>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</si>
  <si>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</si>
  <si>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</si>
  <si>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</si>
  <si>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</si>
  <si>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</si>
  <si>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</si>
  <si>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</si>
  <si>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</si>
  <si>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</si>
  <si>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</si>
  <si>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</si>
  <si>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</si>
  <si>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</si>
  <si>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</si>
  <si>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</si>
  <si>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</si>
  <si>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</si>
  <si>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</si>
  <si>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</si>
  <si>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</si>
  <si>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</si>
  <si>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</si>
  <si>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</si>
  <si>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</si>
  <si>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</si>
  <si>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</si>
  <si>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</si>
  <si>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</si>
  <si>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</si>
  <si>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</si>
  <si>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</si>
  <si>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</si>
  <si>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</si>
  <si>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</si>
  <si>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</si>
  <si>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</si>
  <si>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</si>
  <si>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</si>
  <si>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</si>
  <si>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</si>
  <si>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</si>
  <si>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</si>
  <si>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</si>
  <si>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</si>
  <si>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</si>
  <si>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</si>
  <si>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</si>
  <si>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</si>
  <si>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</si>
  <si>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</si>
  <si>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</si>
  <si>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</si>
  <si>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</si>
  <si>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</si>
  <si>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</si>
  <si>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</si>
  <si>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</si>
  <si>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</si>
  <si>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</si>
  <si>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</si>
  <si>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</si>
  <si>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</si>
  <si>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</si>
  <si>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</si>
  <si>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</si>
  <si>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</si>
  <si>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</si>
  <si>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</si>
  <si>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</si>
  <si>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</si>
  <si>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</si>
  <si>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</si>
  <si>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</si>
  <si>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</si>
  <si>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</si>
  <si>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</si>
  <si>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</si>
  <si>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</si>
  <si>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</si>
  <si>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</si>
  <si>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</si>
  <si>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</si>
  <si>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</si>
  <si>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</si>
  <si>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</si>
  <si>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</si>
  <si>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</si>
  <si>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</si>
  <si>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</si>
  <si>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</si>
  <si>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</si>
  <si>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</si>
  <si>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</si>
  <si>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</si>
  <si>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</si>
  <si>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</si>
  <si>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</si>
  <si>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</si>
  <si>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</si>
  <si>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</si>
  <si>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</si>
  <si>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</si>
  <si>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</si>
  <si>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</si>
  <si>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</si>
  <si>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</si>
  <si>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</si>
  <si>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</si>
  <si>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</si>
  <si>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</si>
  <si>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</si>
  <si>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</si>
  <si>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</si>
  <si>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</si>
  <si>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</si>
  <si>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</si>
  <si>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</si>
  <si>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</si>
  <si>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</si>
  <si>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</si>
  <si>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</si>
  <si>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</si>
  <si>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</si>
  <si>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</si>
  <si>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</si>
  <si>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</si>
  <si>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</si>
  <si>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</si>
  <si>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</si>
  <si>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</si>
  <si>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</si>
  <si>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</si>
  <si>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</si>
  <si>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</si>
  <si>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</si>
  <si>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</si>
  <si>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</si>
  <si>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</si>
  <si>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</si>
  <si>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</si>
  <si>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</si>
  <si>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</si>
  <si>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</si>
  <si>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</si>
  <si>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</si>
  <si>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</si>
  <si>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</si>
  <si>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</si>
  <si>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</si>
  <si>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</si>
  <si>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</si>
  <si>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</si>
  <si>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</si>
  <si>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</si>
  <si>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</si>
  <si>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</si>
  <si>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</si>
  <si>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</si>
  <si>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</si>
  <si>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</si>
  <si>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</si>
  <si>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</si>
  <si>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</si>
  <si>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</si>
  <si>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</si>
  <si>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</si>
  <si>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</si>
  <si>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</si>
  <si>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</si>
  <si>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</si>
  <si>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</si>
  <si>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</si>
  <si>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</si>
  <si>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</si>
  <si>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</si>
  <si>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</si>
  <si>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</si>
  <si>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</si>
  <si>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</si>
  <si>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</si>
  <si>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</si>
  <si>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</si>
  <si>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</si>
  <si>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</si>
  <si>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</si>
  <si>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</si>
  <si>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</si>
  <si>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</si>
  <si>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</si>
  <si>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</si>
  <si>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</si>
  <si>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</si>
  <si>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</si>
  <si>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</si>
  <si>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</si>
  <si>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</si>
  <si>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</si>
  <si>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</si>
  <si>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</si>
  <si>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</si>
  <si>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</si>
  <si>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</si>
  <si>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</si>
  <si>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</si>
  <si>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</si>
  <si>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</si>
  <si>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</si>
  <si>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</si>
  <si>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</si>
  <si>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</si>
  <si>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</si>
  <si>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</si>
  <si>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</si>
  <si>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</si>
  <si>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</si>
  <si>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</si>
  <si>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</si>
  <si>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</si>
  <si>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</si>
  <si>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</si>
  <si>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</si>
  <si>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</si>
  <si>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</si>
  <si>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</si>
  <si>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</si>
  <si>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</si>
  <si>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</si>
  <si>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</si>
  <si>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</si>
  <si>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</si>
  <si>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</si>
  <si>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</si>
  <si>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</si>
  <si>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</si>
  <si>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</si>
  <si>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</si>
  <si>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</si>
  <si>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</si>
  <si>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</si>
  <si>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</si>
  <si>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</si>
  <si>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</si>
  <si>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</si>
  <si>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</si>
  <si>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</si>
  <si>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</si>
  <si>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</si>
  <si>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</si>
  <si>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</si>
  <si>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</si>
  <si>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</si>
  <si>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</si>
  <si>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</si>
  <si>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</si>
  <si>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</si>
  <si>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</si>
  <si>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</si>
  <si>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</si>
  <si>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</si>
  <si>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</si>
  <si>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</si>
  <si>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</si>
  <si>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</si>
  <si>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</si>
  <si>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</si>
  <si>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</si>
  <si>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</si>
  <si>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</si>
  <si>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</si>
  <si>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</si>
  <si>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</si>
  <si>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</si>
  <si>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</si>
  <si>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</si>
  <si>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</si>
  <si>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</si>
  <si>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</si>
  <si>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</si>
  <si>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</si>
  <si>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</si>
  <si>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</si>
  <si>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</si>
  <si>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</si>
  <si>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</si>
  <si>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</si>
  <si>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</si>
  <si>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</si>
  <si>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</si>
  <si>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</si>
  <si>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</si>
  <si>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</si>
  <si>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</si>
  <si>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</si>
  <si>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</si>
  <si>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</si>
  <si>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</si>
  <si>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</si>
  <si>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</si>
  <si>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</si>
  <si>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</si>
  <si>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</si>
  <si>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</si>
  <si>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</si>
  <si>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</si>
  <si>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</si>
  <si>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</si>
  <si>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</si>
  <si>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</si>
  <si>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</si>
  <si>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</si>
  <si>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</si>
  <si>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</si>
  <si>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</si>
  <si>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</si>
  <si>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</si>
  <si>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</si>
  <si>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</si>
  <si>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</si>
  <si>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</si>
  <si>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</si>
  <si>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</si>
  <si>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</si>
  <si>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</si>
  <si>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</si>
  <si>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</si>
  <si>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</si>
  <si>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</si>
  <si>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</si>
  <si>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</si>
  <si>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</si>
  <si>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</si>
  <si>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</si>
  <si>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</si>
  <si>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</si>
  <si>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</si>
  <si>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</si>
  <si>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</si>
  <si>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</si>
  <si>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</si>
  <si>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</si>
  <si>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</si>
  <si>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</si>
  <si>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</si>
  <si>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</si>
  <si>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</si>
  <si>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</si>
  <si>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</si>
  <si>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</si>
  <si>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</si>
  <si>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</si>
  <si>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</si>
  <si>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</si>
  <si>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</si>
  <si>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</si>
  <si>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</si>
  <si>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</si>
  <si>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</si>
  <si>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</si>
  <si>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</si>
  <si>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</si>
  <si>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</si>
  <si>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</si>
  <si>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</si>
  <si>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</si>
  <si>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</si>
  <si>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</si>
  <si>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</si>
  <si>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</si>
  <si>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</si>
  <si>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</si>
  <si>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</si>
  <si>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</si>
  <si>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</si>
  <si>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</si>
  <si>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</si>
  <si>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</si>
  <si>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</si>
  <si>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</si>
  <si>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</si>
  <si>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</si>
  <si>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</si>
  <si>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</si>
  <si>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</si>
  <si>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</si>
  <si>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</si>
  <si>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</si>
  <si>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</si>
  <si>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</si>
  <si>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</si>
  <si>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</si>
  <si>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</si>
  <si>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</si>
  <si>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</si>
  <si>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</si>
  <si>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</si>
  <si>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</si>
  <si>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</si>
  <si>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</si>
  <si>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</si>
  <si>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</si>
  <si>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</si>
  <si>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</si>
  <si>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</si>
  <si>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</si>
  <si>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</si>
  <si>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</si>
  <si>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</si>
  <si>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</si>
  <si>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</si>
  <si>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</si>
  <si>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</si>
  <si>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</si>
  <si>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</si>
  <si>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</si>
  <si>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</si>
  <si>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</si>
  <si>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</si>
  <si>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</si>
  <si>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</si>
  <si>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</si>
  <si>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</si>
  <si>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</si>
  <si>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</si>
  <si>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</si>
  <si>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</si>
  <si>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</si>
  <si>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</si>
  <si>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</si>
  <si>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</si>
  <si>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</si>
  <si>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</si>
  <si>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</si>
  <si>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</si>
  <si>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</si>
  <si>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</si>
  <si>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</si>
  <si>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</si>
  <si>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</si>
  <si>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</si>
  <si>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</si>
  <si>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</si>
  <si>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</si>
  <si>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</si>
  <si>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</si>
  <si>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</si>
  <si>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</si>
  <si>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</si>
  <si>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</si>
  <si>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</si>
  <si>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</si>
  <si>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</si>
  <si>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</si>
  <si>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</si>
  <si>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</si>
  <si>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</si>
  <si>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</si>
  <si>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</si>
  <si>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</si>
  <si>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</si>
  <si>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</si>
  <si>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</si>
  <si>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</si>
  <si>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</si>
  <si>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</si>
  <si>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</si>
  <si>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</si>
  <si>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</si>
  <si>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</si>
  <si>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</si>
  <si>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</si>
  <si>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</si>
  <si>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</si>
  <si>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</si>
  <si>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</si>
  <si>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</si>
  <si>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</si>
  <si>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</si>
  <si>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</si>
  <si>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</si>
  <si>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</si>
  <si>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</si>
  <si>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</si>
  <si>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</si>
  <si>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</si>
  <si>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</si>
  <si>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</si>
  <si>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</si>
  <si>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</si>
  <si>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</si>
  <si>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</si>
  <si>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</si>
  <si>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</si>
  <si>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</si>
  <si>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</si>
  <si>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</si>
  <si>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</si>
  <si>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</si>
  <si>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</si>
  <si>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</si>
  <si>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</si>
  <si>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</si>
  <si>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</si>
  <si>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</si>
  <si>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</si>
  <si>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</si>
  <si>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</si>
  <si>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</si>
  <si>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</si>
  <si>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</si>
  <si>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</si>
  <si>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</si>
  <si>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</si>
  <si>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</si>
  <si>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</si>
  <si>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</si>
  <si>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</si>
  <si>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</si>
  <si>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</si>
  <si>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</si>
  <si>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</si>
  <si>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</si>
  <si>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</si>
  <si>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</si>
  <si>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</si>
  <si>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</si>
  <si>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</si>
  <si>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</si>
  <si>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</si>
  <si>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</si>
  <si>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</si>
  <si>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</si>
  <si>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</si>
  <si>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</si>
  <si>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</si>
  <si>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</si>
  <si>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</si>
  <si>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</si>
  <si>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</si>
  <si>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</si>
  <si>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</si>
  <si>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</si>
  <si>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</si>
  <si>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</si>
  <si>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</si>
  <si>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</si>
  <si>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</si>
  <si>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</si>
  <si>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</si>
  <si>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</si>
  <si>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</si>
  <si>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</si>
  <si>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</si>
  <si>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</si>
  <si>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</si>
  <si>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</si>
  <si>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</si>
  <si>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</si>
  <si>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</si>
  <si>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</si>
  <si>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</si>
  <si>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</si>
  <si>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</si>
  <si>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</si>
  <si>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</si>
  <si>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</si>
  <si>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</si>
  <si>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</si>
  <si>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</si>
  <si>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</si>
  <si>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</si>
  <si>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</si>
  <si>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</si>
  <si>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</si>
  <si>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</si>
  <si>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</si>
  <si>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</si>
  <si>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</si>
  <si>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</si>
  <si>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</si>
  <si>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</si>
  <si>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</si>
  <si>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</si>
  <si>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</si>
  <si>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</si>
  <si>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</si>
  <si>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</si>
  <si>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</si>
  <si>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</si>
  <si>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</si>
  <si>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</si>
  <si>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</si>
  <si>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</si>
  <si>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</si>
  <si>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</si>
  <si>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</si>
  <si>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</si>
  <si>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</si>
  <si>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</si>
  <si>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</si>
  <si>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</si>
  <si>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</si>
  <si>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</si>
  <si>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</si>
  <si>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</si>
  <si>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</si>
  <si>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</si>
  <si>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</si>
  <si>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</si>
  <si>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</si>
  <si>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</si>
  <si>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</si>
  <si>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</si>
  <si>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</si>
  <si>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</si>
  <si>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</si>
  <si>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</si>
  <si>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</si>
  <si>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</si>
  <si>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</si>
  <si>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</si>
  <si>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</si>
  <si>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</si>
  <si>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</si>
  <si>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</si>
  <si>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</si>
  <si>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</si>
  <si>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</si>
  <si>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</si>
  <si>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</si>
  <si>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</si>
  <si>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</si>
  <si>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</si>
  <si>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</si>
  <si>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</si>
  <si>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</si>
  <si>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</si>
  <si>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</si>
  <si>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</si>
  <si>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</si>
  <si>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</si>
  <si>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</si>
  <si>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</si>
  <si>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</si>
  <si>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</si>
  <si>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</si>
  <si>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</si>
  <si>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</si>
  <si>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</si>
  <si>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</si>
  <si>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</si>
  <si>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</si>
  <si>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</si>
  <si>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</si>
  <si>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</si>
  <si>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</si>
  <si>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</si>
  <si>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</si>
  <si>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</si>
  <si>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</si>
  <si>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</si>
  <si>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</si>
  <si>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</si>
  <si>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</si>
  <si>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</si>
  <si>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</si>
  <si>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</si>
  <si>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</si>
  <si>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</si>
  <si>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</si>
  <si>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</si>
  <si>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</si>
  <si>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</si>
  <si>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</si>
  <si>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</si>
  <si>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</si>
  <si>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</si>
  <si>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</si>
  <si>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</si>
  <si>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</si>
  <si>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</si>
  <si>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</si>
  <si>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</si>
  <si>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</si>
  <si>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</si>
  <si>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</si>
  <si>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</si>
  <si>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</si>
  <si>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</si>
  <si>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</si>
  <si>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</si>
  <si>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</si>
  <si>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</si>
  <si>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</si>
  <si>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</si>
  <si>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</si>
  <si>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</si>
  <si>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</si>
  <si>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</si>
  <si>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</si>
  <si>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</si>
  <si>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</si>
  <si>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</si>
  <si>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</si>
  <si>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</si>
  <si>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</si>
  <si>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</si>
  <si>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</si>
  <si>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</si>
  <si>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</si>
  <si>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</si>
  <si>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</si>
  <si>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</si>
  <si>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</si>
  <si>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</si>
  <si>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</si>
  <si>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</si>
  <si>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</si>
  <si>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</si>
  <si>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</si>
  <si>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</si>
  <si>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</si>
  <si>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</si>
  <si>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</si>
  <si>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</si>
  <si>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</si>
  <si>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</si>
  <si>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</si>
  <si>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</si>
  <si>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</si>
  <si>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</si>
  <si>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</si>
  <si>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</si>
  <si>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</si>
  <si>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</si>
  <si>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</si>
  <si>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</si>
  <si>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</si>
  <si>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</si>
  <si>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</si>
  <si>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</si>
  <si>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</si>
  <si>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</si>
  <si>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</si>
  <si>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</si>
  <si>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</si>
  <si>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</si>
  <si>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</si>
  <si>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</si>
  <si>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</si>
  <si>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</si>
  <si>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</si>
  <si>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</si>
  <si>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</si>
  <si>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</si>
  <si>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</si>
  <si>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</si>
  <si>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</si>
  <si>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</si>
  <si>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</si>
  <si>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</si>
  <si>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</si>
  <si>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</si>
  <si>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</si>
  <si>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</si>
  <si>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</si>
  <si>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</si>
  <si>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</si>
  <si>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</si>
  <si>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</si>
  <si>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</si>
  <si>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</si>
  <si>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</si>
  <si>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</si>
  <si>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</si>
  <si>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</si>
  <si>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</si>
  <si>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</si>
  <si>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</si>
  <si>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</si>
  <si>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</si>
  <si>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</si>
  <si>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</si>
  <si>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</si>
  <si>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</si>
  <si>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</si>
  <si>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</si>
  <si>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</si>
  <si>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</si>
  <si>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</si>
  <si>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</si>
  <si>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</si>
  <si>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</si>
  <si>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</si>
  <si>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</si>
  <si>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</si>
  <si>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</si>
  <si>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</si>
  <si>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</si>
  <si>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</si>
  <si>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</si>
  <si>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</si>
  <si>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</si>
  <si>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</si>
  <si>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</si>
  <si>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</si>
  <si>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</si>
  <si>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</si>
  <si>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</si>
  <si>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</si>
  <si>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</si>
  <si>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</si>
  <si>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</si>
  <si>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</si>
  <si>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</si>
  <si>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</si>
  <si>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</si>
  <si>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</si>
  <si>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</si>
  <si>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</si>
  <si>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</si>
  <si>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</si>
  <si>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</si>
  <si>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</si>
  <si>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</si>
  <si>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</si>
  <si>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</si>
  <si>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</si>
  <si>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</si>
  <si>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</si>
  <si>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</si>
  <si>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</si>
  <si>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</si>
  <si>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</si>
  <si>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</si>
  <si>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</si>
  <si>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</si>
  <si>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</si>
  <si>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</si>
  <si>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</si>
  <si>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</si>
  <si>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</si>
  <si>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</si>
  <si>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</si>
  <si>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</si>
  <si>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</si>
  <si>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</si>
  <si>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</si>
  <si>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</si>
  <si>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</si>
  <si>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</si>
  <si>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</si>
  <si>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</si>
  <si>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</si>
  <si>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</si>
  <si>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</si>
  <si>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</si>
  <si>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</si>
  <si>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</si>
  <si>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</si>
  <si>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</si>
  <si>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</si>
  <si>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</si>
  <si>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</si>
  <si>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</si>
  <si>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</si>
  <si>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</si>
  <si>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</si>
  <si>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</si>
  <si>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</si>
  <si>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</si>
  <si>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</si>
  <si>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</si>
  <si>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</si>
  <si>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</si>
  <si>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</si>
  <si>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</si>
  <si>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</si>
  <si>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</si>
  <si>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</si>
  <si>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</si>
  <si>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</si>
  <si>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</si>
  <si>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</si>
  <si>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</si>
  <si>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</si>
  <si>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</si>
  <si>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</si>
  <si>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</si>
  <si>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</si>
  <si>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</si>
  <si>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</si>
  <si>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</si>
  <si>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</si>
  <si>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</si>
  <si>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</si>
  <si>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</si>
  <si>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</si>
  <si>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</si>
  <si>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</si>
  <si>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</si>
  <si>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</si>
  <si>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</si>
  <si>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</si>
  <si>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</si>
  <si>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</si>
  <si>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</si>
  <si>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</si>
  <si>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</si>
  <si>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</si>
  <si>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</si>
  <si>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</si>
  <si>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</si>
  <si>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</si>
  <si>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</si>
  <si>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</si>
  <si>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</si>
  <si>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</si>
  <si>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</si>
  <si>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</si>
  <si>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</si>
  <si>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</si>
  <si>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</si>
  <si>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</si>
  <si>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</si>
  <si>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</si>
  <si>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</si>
  <si>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</si>
  <si>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</si>
  <si>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</si>
  <si>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</si>
  <si>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</si>
  <si>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</si>
  <si>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</si>
  <si>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</si>
  <si>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</si>
  <si>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</si>
  <si>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</si>
  <si>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</si>
  <si>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</si>
  <si>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</si>
  <si>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</si>
  <si>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</si>
  <si>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</si>
  <si>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</si>
  <si>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</si>
  <si>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</si>
  <si>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</si>
  <si>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</si>
  <si>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</si>
  <si>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</si>
  <si>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</si>
  <si>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</si>
  <si>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</si>
  <si>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</si>
  <si>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</si>
  <si>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</si>
  <si>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</si>
  <si>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</si>
  <si>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</si>
  <si>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</si>
  <si>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</si>
  <si>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</si>
  <si>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</si>
  <si>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</si>
  <si>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</si>
  <si>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</si>
  <si>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</si>
  <si>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</si>
  <si>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</si>
  <si>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</si>
  <si>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</si>
  <si>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</si>
  <si>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</si>
  <si>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</si>
  <si>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</si>
  <si>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</si>
  <si>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</si>
  <si>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</si>
  <si>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</si>
  <si>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</si>
  <si>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</si>
  <si>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</si>
  <si>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</si>
  <si>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</si>
  <si>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</si>
  <si>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</si>
  <si>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</si>
  <si>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</si>
  <si>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</si>
  <si>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</si>
  <si>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</si>
  <si>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</si>
  <si>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</si>
  <si>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</si>
  <si>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</si>
  <si>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</si>
  <si>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</si>
  <si>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</si>
  <si>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</si>
  <si>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</si>
  <si>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</si>
  <si>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</si>
  <si>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</si>
  <si>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</si>
  <si>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</si>
  <si>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</si>
  <si>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</si>
  <si>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</si>
  <si>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</si>
  <si>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</si>
  <si>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</si>
  <si>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</si>
  <si>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</si>
  <si>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</si>
  <si>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</si>
  <si>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</si>
  <si>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</si>
  <si>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</si>
  <si>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</si>
  <si>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</si>
  <si>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</si>
  <si>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</si>
  <si>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</si>
  <si>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</si>
  <si>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</si>
  <si>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</si>
  <si>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</si>
  <si>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</si>
  <si>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</si>
  <si>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</si>
  <si>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</si>
  <si>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</si>
  <si>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</si>
  <si>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</si>
  <si>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</si>
  <si>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</si>
  <si>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</si>
  <si>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</si>
  <si>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</si>
  <si>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</si>
  <si>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</si>
  <si>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</si>
  <si>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</si>
  <si>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</si>
  <si>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</si>
  <si>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</si>
  <si>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</si>
  <si>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</si>
  <si>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</si>
  <si>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</si>
  <si>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</si>
  <si>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</si>
  <si>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</si>
  <si>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</si>
  <si>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</si>
  <si>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</si>
  <si>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</si>
  <si>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</si>
  <si>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</si>
  <si>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</si>
  <si>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</si>
  <si>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</si>
  <si>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</si>
  <si>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</si>
  <si>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</si>
  <si>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</si>
  <si>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</si>
  <si>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</si>
  <si>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</si>
  <si>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</si>
  <si>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</si>
  <si>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</si>
  <si>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</si>
  <si>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</si>
  <si>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</si>
  <si>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</si>
  <si>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</si>
  <si>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</si>
  <si>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</si>
  <si>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</si>
  <si>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</si>
  <si>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</si>
  <si>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</si>
  <si>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</si>
  <si>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</si>
  <si>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</si>
  <si>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</si>
  <si>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</si>
  <si>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</si>
  <si>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</si>
  <si>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</si>
  <si>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</si>
  <si>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</si>
  <si>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</si>
  <si>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</si>
  <si>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</si>
  <si>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</si>
  <si>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</si>
  <si>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</si>
  <si>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</si>
  <si>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</si>
  <si>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</si>
  <si>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</si>
  <si>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</si>
  <si>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</si>
  <si>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</si>
  <si>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</si>
  <si>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</si>
  <si>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</si>
  <si>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</si>
  <si>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</si>
  <si>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</si>
  <si>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</si>
  <si>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</si>
  <si>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</si>
  <si>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</si>
  <si>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</si>
  <si>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</si>
  <si>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</si>
  <si>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</si>
  <si>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</si>
  <si>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</si>
  <si>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</si>
  <si>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</si>
  <si>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</si>
  <si>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</si>
  <si>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</si>
  <si>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</si>
  <si>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</si>
  <si>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</si>
  <si>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</si>
  <si>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</si>
  <si>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</si>
  <si>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</si>
  <si>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</si>
  <si>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</si>
  <si>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</si>
  <si>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</si>
  <si>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</si>
  <si>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</si>
  <si>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</si>
  <si>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</si>
  <si>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</si>
  <si>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</si>
  <si>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</si>
  <si>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</si>
  <si>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</si>
  <si>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</si>
  <si>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</si>
  <si>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</si>
  <si>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</si>
  <si>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</si>
  <si>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</si>
  <si>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</si>
  <si>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</si>
  <si>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</si>
  <si>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</si>
  <si>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</si>
  <si>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</si>
  <si>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</si>
  <si>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</si>
  <si>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</si>
  <si>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</si>
  <si>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</si>
  <si>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</si>
  <si>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</si>
  <si>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</si>
  <si>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</si>
  <si>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</si>
  <si>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</si>
  <si>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</si>
  <si>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</si>
  <si>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</si>
  <si>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</si>
  <si>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</si>
  <si>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</si>
  <si>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</si>
  <si>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</si>
  <si>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</si>
  <si>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</si>
  <si>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</si>
  <si>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</si>
  <si>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</si>
  <si>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</si>
  <si>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</si>
  <si>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</si>
  <si>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</si>
  <si>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</si>
  <si>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</si>
  <si>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</si>
  <si>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</si>
  <si>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</si>
  <si>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</si>
  <si>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</si>
  <si>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</si>
  <si>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</si>
  <si>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</si>
  <si>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</si>
  <si>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</si>
  <si>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</si>
  <si>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</si>
  <si>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</si>
  <si>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</si>
  <si>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</si>
  <si>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</si>
  <si>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</si>
  <si>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</si>
  <si>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</si>
  <si>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</si>
  <si>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</si>
  <si>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</si>
  <si>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</si>
  <si>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</si>
  <si>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</si>
  <si>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</si>
  <si>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</si>
  <si>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</si>
  <si>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</si>
  <si>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</si>
  <si>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</si>
  <si>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</si>
  <si>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</si>
  <si>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</si>
  <si>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</si>
  <si>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</si>
  <si>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</si>
  <si>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</si>
  <si>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</si>
  <si>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</si>
  <si>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</si>
  <si>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</si>
  <si>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</si>
  <si>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</si>
  <si>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</si>
  <si>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</si>
  <si>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</si>
  <si>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</si>
  <si>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</si>
  <si>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</si>
  <si>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</si>
  <si>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</si>
  <si>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</si>
  <si>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</si>
  <si>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</si>
  <si>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</si>
  <si>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</si>
  <si>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</si>
  <si>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</si>
  <si>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</si>
  <si>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</si>
  <si>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</si>
  <si>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</si>
  <si>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</si>
  <si>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</si>
  <si>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</si>
  <si>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</si>
  <si>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</si>
  <si>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</si>
  <si>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</si>
  <si>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</si>
  <si>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</si>
  <si>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</si>
  <si>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</si>
  <si>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</si>
  <si>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</si>
  <si>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</si>
  <si>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</si>
  <si>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</si>
  <si>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</si>
  <si>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</si>
  <si>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</si>
  <si>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</si>
  <si>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</si>
  <si>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</si>
  <si>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</si>
  <si>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</si>
  <si>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</si>
  <si>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</si>
  <si>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</si>
  <si>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</si>
  <si>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</si>
  <si>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</si>
  <si>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</si>
  <si>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</si>
  <si>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</si>
  <si>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</si>
  <si>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</si>
  <si>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</si>
  <si>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</si>
  <si>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</si>
  <si>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</si>
  <si>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</si>
  <si>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</si>
  <si>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</si>
  <si>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</si>
  <si>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</si>
  <si>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</si>
  <si>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</si>
  <si>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</si>
  <si>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</si>
  <si>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</si>
  <si>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</si>
  <si>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</si>
  <si>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</si>
  <si>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</si>
  <si>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</si>
  <si>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</si>
  <si>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</si>
  <si>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</si>
  <si>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</si>
  <si>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</si>
  <si>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</si>
  <si>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</si>
  <si>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</si>
  <si>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</si>
  <si>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</si>
  <si>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</si>
  <si>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</si>
  <si>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</si>
  <si>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</si>
  <si>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</si>
  <si>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</si>
  <si>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</si>
  <si>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</si>
  <si>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</si>
  <si>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</si>
  <si>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</si>
  <si>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</si>
  <si>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</si>
  <si>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</si>
  <si>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</si>
  <si>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</si>
  <si>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</si>
  <si>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</si>
  <si>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</si>
  <si>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</si>
  <si>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</si>
  <si>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</si>
  <si>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</si>
  <si>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</si>
  <si>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</si>
  <si>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</si>
  <si>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</si>
  <si>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</si>
  <si>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</si>
  <si>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</si>
  <si>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</si>
  <si>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</si>
  <si>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</si>
  <si>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</si>
  <si>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</si>
  <si>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</si>
  <si>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</si>
  <si>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</si>
  <si>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</si>
  <si>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</si>
  <si>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</si>
  <si>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</si>
  <si>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</si>
  <si>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</si>
  <si>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</si>
  <si>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</si>
  <si>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</si>
  <si>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</si>
  <si>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</si>
  <si>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</si>
  <si>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</si>
  <si>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</si>
  <si>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</si>
  <si>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</si>
  <si>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</si>
  <si>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</si>
  <si>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</si>
  <si>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</si>
  <si>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</si>
  <si>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</si>
  <si>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</si>
  <si>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</si>
  <si>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</si>
  <si>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</si>
  <si>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</si>
  <si>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</si>
  <si>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</si>
  <si>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</si>
  <si>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</si>
  <si>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</si>
  <si>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</si>
  <si>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</si>
  <si>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</si>
  <si>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</si>
  <si>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</si>
  <si>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</si>
  <si>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</si>
  <si>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</si>
  <si>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</si>
  <si>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</si>
  <si>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</si>
  <si>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</si>
  <si>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</si>
  <si>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</si>
  <si>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</si>
  <si>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</si>
  <si>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</si>
  <si>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</si>
  <si>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</si>
  <si>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</si>
  <si>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</si>
  <si>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</si>
  <si>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</si>
  <si>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</si>
  <si>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</si>
  <si>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</si>
  <si>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</si>
  <si>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</si>
  <si>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</si>
  <si>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</si>
  <si>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</si>
  <si>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</si>
  <si>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</si>
  <si>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</si>
  <si>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</si>
  <si>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</si>
  <si>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</si>
  <si>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</si>
  <si>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</si>
  <si>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</si>
  <si>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</si>
  <si>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</si>
  <si>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</si>
  <si>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</si>
  <si>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</si>
  <si>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</si>
  <si>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</si>
  <si>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</si>
  <si>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</si>
  <si>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</si>
  <si>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</si>
  <si>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</si>
  <si>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</si>
  <si>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</si>
  <si>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</si>
  <si>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</si>
  <si>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</si>
  <si>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</si>
  <si>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</si>
  <si>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</si>
  <si>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</si>
  <si>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</si>
  <si>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</si>
  <si>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</si>
  <si>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</si>
  <si>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</si>
  <si>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</si>
  <si>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</si>
  <si>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</si>
  <si>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</si>
  <si>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</si>
  <si>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</si>
  <si>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</si>
  <si>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</si>
  <si>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</si>
  <si>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</si>
  <si>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</si>
  <si>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</si>
  <si>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</si>
  <si>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</si>
  <si>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</si>
  <si>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</si>
  <si>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</si>
  <si>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</si>
  <si>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</si>
  <si>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</si>
  <si>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</si>
  <si>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</si>
  <si>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</si>
  <si>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</si>
  <si>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</si>
  <si>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</si>
  <si>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</si>
  <si>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</si>
  <si>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</si>
  <si>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</si>
  <si>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</si>
  <si>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</si>
  <si>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</si>
  <si>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</si>
  <si>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</si>
  <si>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</si>
  <si>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</si>
  <si>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</si>
  <si>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</si>
  <si>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</si>
  <si>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</si>
  <si>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</si>
  <si>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</si>
  <si>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</si>
  <si>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</si>
  <si>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</si>
  <si>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</si>
  <si>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</si>
  <si>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</si>
  <si>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</si>
  <si>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</si>
  <si>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</si>
  <si>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</si>
  <si>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</si>
  <si>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</si>
  <si>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</si>
  <si>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</si>
  <si>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</si>
  <si>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</si>
  <si>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</si>
  <si>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</si>
  <si>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</si>
  <si>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</si>
  <si>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</si>
  <si>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</si>
  <si>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</si>
  <si>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</si>
  <si>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</si>
  <si>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</si>
  <si>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</si>
  <si>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</si>
  <si>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</si>
  <si>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</si>
  <si>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</si>
  <si>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</si>
  <si>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</si>
  <si>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</si>
  <si>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</si>
  <si>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</si>
  <si>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</si>
  <si>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</si>
  <si>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</si>
  <si>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</si>
  <si>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</si>
  <si>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</si>
  <si>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</si>
  <si>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</si>
  <si>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</si>
  <si>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</si>
  <si>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</si>
  <si>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</si>
  <si>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</si>
  <si>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</si>
  <si>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</si>
  <si>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</si>
  <si>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</si>
  <si>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</si>
  <si>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</si>
  <si>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</si>
  <si>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</si>
  <si>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</si>
  <si>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</si>
  <si>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</si>
  <si>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</si>
  <si>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</si>
  <si>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</si>
  <si>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</si>
  <si>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</si>
  <si>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</si>
  <si>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</si>
  <si>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</si>
  <si>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</si>
  <si>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</si>
  <si>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</si>
  <si>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</si>
  <si>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</si>
  <si>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</si>
  <si>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</si>
  <si>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</si>
  <si>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</si>
  <si>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</si>
  <si>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</si>
  <si>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</si>
  <si>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</si>
  <si>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</si>
  <si>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</si>
  <si>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</si>
  <si>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</si>
  <si>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</si>
  <si>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</si>
  <si>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</si>
  <si>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</si>
  <si>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</si>
  <si>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</si>
  <si>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</si>
  <si>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</si>
  <si>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</si>
  <si>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</si>
  <si>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</si>
  <si>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</si>
  <si>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</si>
  <si>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</si>
  <si>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</si>
  <si>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</si>
  <si>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</si>
  <si>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</si>
  <si>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</si>
  <si>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</si>
  <si>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</si>
  <si>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</si>
  <si>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</si>
  <si>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</si>
  <si>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</si>
  <si>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</si>
  <si>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</si>
  <si>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</si>
  <si>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</si>
  <si>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</si>
  <si>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</si>
  <si>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</si>
  <si>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</si>
  <si>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</si>
  <si>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</si>
  <si>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</si>
  <si>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</si>
  <si>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</si>
  <si>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</si>
  <si>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</si>
  <si>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</si>
  <si>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</si>
  <si>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</si>
  <si>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</si>
  <si>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</si>
  <si>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</si>
  <si>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</si>
  <si>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</si>
  <si>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</si>
  <si>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</si>
  <si>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</si>
  <si>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</si>
  <si>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</si>
  <si>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</si>
  <si>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</si>
  <si>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</si>
  <si>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</si>
  <si>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</si>
  <si>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</si>
  <si>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</si>
  <si>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</si>
  <si>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</si>
  <si>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</si>
  <si>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</si>
  <si>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</si>
  <si>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</si>
  <si>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</si>
  <si>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</si>
  <si>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</si>
  <si>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</si>
  <si>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</si>
  <si>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</si>
  <si>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</si>
  <si>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</si>
  <si>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</si>
  <si>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</si>
  <si>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</si>
  <si>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</si>
  <si>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</si>
  <si>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</si>
  <si>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</si>
  <si>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</si>
  <si>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</si>
  <si>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</si>
  <si>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</si>
  <si>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</si>
  <si>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</si>
  <si>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</si>
  <si>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</si>
  <si>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</si>
  <si>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</si>
  <si>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</si>
  <si>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</si>
  <si>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</si>
  <si>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</si>
  <si>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</si>
  <si>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</si>
  <si>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</si>
  <si>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</si>
  <si>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</si>
  <si>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</si>
  <si>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</si>
  <si>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</si>
  <si>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</si>
  <si>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</si>
  <si>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</si>
  <si>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</si>
  <si>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</si>
  <si>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</si>
  <si>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</si>
  <si>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</si>
  <si>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</si>
  <si>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</si>
  <si>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</si>
  <si>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</si>
  <si>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</si>
  <si>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</si>
  <si>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</si>
  <si>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</si>
  <si>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</si>
  <si>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</si>
  <si>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</si>
  <si>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</si>
  <si>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</si>
  <si>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</si>
  <si>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</si>
  <si>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</si>
  <si>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</si>
  <si>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</si>
  <si>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</si>
  <si>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</si>
  <si>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</si>
  <si>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</si>
  <si>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</si>
  <si>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</si>
  <si>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</si>
  <si>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</si>
  <si>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</si>
  <si>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</si>
  <si>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</si>
  <si>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</si>
  <si>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</si>
  <si>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</si>
  <si>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</si>
  <si>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</si>
  <si>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</si>
  <si>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</si>
  <si>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</si>
  <si>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</si>
  <si>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</si>
  <si>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</si>
  <si>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</si>
  <si>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</si>
  <si>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</si>
  <si>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</si>
  <si>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</si>
  <si>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</si>
  <si>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</si>
  <si>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</si>
  <si>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</si>
  <si>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</si>
  <si>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</si>
  <si>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</si>
  <si>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</si>
  <si>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</si>
  <si>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</si>
  <si>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</si>
  <si>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</si>
  <si>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</si>
  <si>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</si>
  <si>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</si>
  <si>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</si>
  <si>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</si>
  <si>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</si>
  <si>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</si>
  <si>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</si>
  <si>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</si>
  <si>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</si>
  <si>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</si>
  <si>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</si>
  <si>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</si>
  <si>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</si>
  <si>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</si>
  <si>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</si>
  <si>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</si>
  <si>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</si>
  <si>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</si>
  <si>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</si>
  <si>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</si>
  <si>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</si>
  <si>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</si>
  <si>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</si>
  <si>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</si>
  <si>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</si>
  <si>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</si>
  <si>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</si>
  <si>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</si>
  <si>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</si>
  <si>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</si>
  <si>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</si>
  <si>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</si>
  <si>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</si>
  <si>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</si>
  <si>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</si>
  <si>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</si>
  <si>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</si>
  <si>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</si>
  <si>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</si>
  <si>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</si>
  <si>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</si>
  <si>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</si>
  <si>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</si>
  <si>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</si>
  <si>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</si>
  <si>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</si>
  <si>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</si>
  <si>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</si>
  <si>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</si>
  <si>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</si>
  <si>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</si>
  <si>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</si>
  <si>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</si>
  <si>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</si>
  <si>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</si>
  <si>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</si>
  <si>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</si>
  <si>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</si>
  <si>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</si>
  <si>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</si>
  <si>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</si>
  <si>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</si>
  <si>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</si>
  <si>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</si>
  <si>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</si>
  <si>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</si>
  <si>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</si>
  <si>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</si>
  <si>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</si>
  <si>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</si>
  <si>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</si>
  <si>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</si>
  <si>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</si>
  <si>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</si>
  <si>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</si>
  <si>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</si>
  <si>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</si>
  <si>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</si>
  <si>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</si>
  <si>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</si>
  <si>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</si>
  <si>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</si>
  <si>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</si>
  <si>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</si>
  <si>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</si>
  <si>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</si>
  <si>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</si>
  <si>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</si>
  <si>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</si>
  <si>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</si>
  <si>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</si>
  <si>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</si>
  <si>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</si>
  <si>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</si>
  <si>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</si>
  <si>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</si>
  <si>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</si>
  <si>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</si>
  <si>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</si>
  <si>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</si>
  <si>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</si>
  <si>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</si>
  <si>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</si>
  <si>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</si>
  <si>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</si>
  <si>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</si>
  <si>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</si>
  <si>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</si>
  <si>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</si>
  <si>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</si>
  <si>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</si>
  <si>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</si>
  <si>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</si>
  <si>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</si>
  <si>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</si>
  <si>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</si>
  <si>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</si>
  <si>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</si>
  <si>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</si>
  <si>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</si>
  <si>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</si>
  <si>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</si>
  <si>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</si>
  <si>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</si>
  <si>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</si>
  <si>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</si>
  <si>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</si>
  <si>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</si>
  <si>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</si>
  <si>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</si>
  <si>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</si>
  <si>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</si>
  <si>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</si>
  <si>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</si>
  <si>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</si>
  <si>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</si>
  <si>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</si>
  <si>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</si>
  <si>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</si>
  <si>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</si>
  <si>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</si>
  <si>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</si>
  <si>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</si>
  <si>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</si>
  <si>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</si>
  <si>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</si>
  <si>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</si>
  <si>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</si>
  <si>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</si>
  <si>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</si>
  <si>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</si>
  <si>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</si>
  <si>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</si>
  <si>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</si>
  <si>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</si>
  <si>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</si>
  <si>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</si>
  <si>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</si>
  <si>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</si>
  <si>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</si>
  <si>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</si>
  <si>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</si>
  <si>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</si>
  <si>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</si>
  <si>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</si>
  <si>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</si>
  <si>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</si>
  <si>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</si>
  <si>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</si>
  <si>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</si>
  <si>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</si>
  <si>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</si>
  <si>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</si>
  <si>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</si>
  <si>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</si>
  <si>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</si>
  <si>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</si>
  <si>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</si>
  <si>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</si>
  <si>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</si>
  <si>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</si>
  <si>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</si>
  <si>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</si>
  <si>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</si>
  <si>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</si>
  <si>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</si>
  <si>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</si>
  <si>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</si>
  <si>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</si>
  <si>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</si>
  <si>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</si>
  <si>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</si>
  <si>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</si>
  <si>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</si>
  <si>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</si>
  <si>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</si>
  <si>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</si>
  <si>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</si>
  <si>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</si>
  <si>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</si>
  <si>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</si>
  <si>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</si>
  <si>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</si>
  <si>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</si>
  <si>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</si>
  <si>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</si>
  <si>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</si>
  <si>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</si>
  <si>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</si>
  <si>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</si>
  <si>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</si>
  <si>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</si>
  <si>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</si>
  <si>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</si>
  <si>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</si>
  <si>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</si>
  <si>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</si>
  <si>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</si>
  <si>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</si>
  <si>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</si>
  <si>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</si>
  <si>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</si>
  <si>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</si>
  <si>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</si>
  <si>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</si>
  <si>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</si>
  <si>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</si>
  <si>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</si>
  <si>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</si>
  <si>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</si>
  <si>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</si>
  <si>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</si>
  <si>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</si>
  <si>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</si>
  <si>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</si>
  <si>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</si>
  <si>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</si>
  <si>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</si>
  <si>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</si>
  <si>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</si>
  <si>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</si>
  <si>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</si>
  <si>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</si>
  <si>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</si>
  <si>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</si>
  <si>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</si>
  <si>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</si>
  <si>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</si>
  <si>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</si>
  <si>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</si>
  <si>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</si>
  <si>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</si>
  <si>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</si>
  <si>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</si>
  <si>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</si>
  <si>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</si>
  <si>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</si>
  <si>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</si>
  <si>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</si>
  <si>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</si>
  <si>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</si>
  <si>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</si>
  <si>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</si>
  <si>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</si>
  <si>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</si>
  <si>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</si>
  <si>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</si>
  <si>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</si>
  <si>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</si>
  <si>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</si>
  <si>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</si>
  <si>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</si>
  <si>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</si>
  <si>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</si>
  <si>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</si>
  <si>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</si>
  <si>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</si>
  <si>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</si>
  <si>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</si>
  <si>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</si>
  <si>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</si>
  <si>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</si>
  <si>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</si>
  <si>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</si>
  <si>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</si>
  <si>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</si>
  <si>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</si>
  <si>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</si>
  <si>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</si>
  <si>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</si>
  <si>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</si>
  <si>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</si>
  <si>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</si>
  <si>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</si>
  <si>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</si>
  <si>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</si>
  <si>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</si>
  <si>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</si>
  <si>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</si>
  <si>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</si>
  <si>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</si>
  <si>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</si>
  <si>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</si>
  <si>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</si>
  <si>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</si>
  <si>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</si>
  <si>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</si>
  <si>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</si>
  <si>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</si>
  <si>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</si>
  <si>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</si>
  <si>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</si>
  <si>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</si>
  <si>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</si>
  <si>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</si>
  <si>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</si>
  <si>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</si>
  <si>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</si>
  <si>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</si>
  <si>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</si>
  <si>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</si>
  <si>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</si>
  <si>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</si>
  <si>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</si>
  <si>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</si>
  <si>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</si>
  <si>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</si>
  <si>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</si>
  <si>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</si>
  <si>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</si>
  <si>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</si>
  <si>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</si>
  <si>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</si>
  <si>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</si>
  <si>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</si>
  <si>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</si>
  <si>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</si>
  <si>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</si>
  <si>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</si>
  <si>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</si>
  <si>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</si>
  <si>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</si>
  <si>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</si>
  <si>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</si>
  <si>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</si>
  <si>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</si>
  <si>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</si>
  <si>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</si>
  <si>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</si>
  <si>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</si>
  <si>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</si>
  <si>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</si>
  <si>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</si>
  <si>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</si>
  <si>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</si>
  <si>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</si>
  <si>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</si>
  <si>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</si>
  <si>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</si>
  <si>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</si>
  <si>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</si>
  <si>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</si>
  <si>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</si>
  <si>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</si>
  <si>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</si>
  <si>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</si>
  <si>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</si>
  <si>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</si>
  <si>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</si>
  <si>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</si>
  <si>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</si>
  <si>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</si>
  <si>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</si>
  <si>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</si>
  <si>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</si>
  <si>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</si>
  <si>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</si>
  <si>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</si>
  <si>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</si>
  <si>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</si>
  <si>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</si>
  <si>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</si>
  <si>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</si>
  <si>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</si>
  <si>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</si>
  <si>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</si>
  <si>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</si>
  <si>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</si>
  <si>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</si>
  <si>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</si>
  <si>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</si>
  <si>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</si>
  <si>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</si>
  <si>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</si>
  <si>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</si>
  <si>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</si>
  <si>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</si>
  <si>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</si>
  <si>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</si>
  <si>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</si>
  <si>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</si>
  <si>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</si>
  <si>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</si>
  <si>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</si>
  <si>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</si>
  <si>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</si>
  <si>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</si>
  <si>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</si>
  <si>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</si>
  <si>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</si>
  <si>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</si>
  <si>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</si>
  <si>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</si>
  <si>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</si>
  <si>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</si>
  <si>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</si>
  <si>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</si>
  <si>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</si>
  <si>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</si>
  <si>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</si>
  <si>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</si>
  <si>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</si>
  <si>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</si>
  <si>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</si>
  <si>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</si>
  <si>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</si>
  <si>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</si>
  <si>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</si>
  <si>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</si>
  <si>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</si>
  <si>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</si>
  <si>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</si>
  <si>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</si>
  <si>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</si>
  <si>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</si>
  <si>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</si>
  <si>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</si>
  <si>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</si>
  <si>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</si>
  <si>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</si>
  <si>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</si>
  <si>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</si>
  <si>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</si>
  <si>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</si>
  <si>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</si>
  <si>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</si>
  <si>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</si>
  <si>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</si>
  <si>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</si>
  <si>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</si>
  <si>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</si>
  <si>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</si>
  <si>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</si>
  <si>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</si>
  <si>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</si>
  <si>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</si>
  <si>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</si>
  <si>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</si>
  <si>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</si>
  <si>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</si>
  <si>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</si>
  <si>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</si>
  <si>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</si>
  <si>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</si>
  <si>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</si>
  <si>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</si>
  <si>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</si>
  <si>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</si>
  <si>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</si>
  <si>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</si>
  <si>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</si>
  <si>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</si>
  <si>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</si>
  <si>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</si>
  <si>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</si>
  <si>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</si>
  <si>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</si>
  <si>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</si>
  <si>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</si>
  <si>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</si>
  <si>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</si>
  <si>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</si>
  <si>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</si>
  <si>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</si>
  <si>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</si>
  <si>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</si>
  <si>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</si>
  <si>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</si>
  <si>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</si>
  <si>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</si>
  <si>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</si>
  <si>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</si>
  <si>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</si>
  <si>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</si>
  <si>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</si>
  <si>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</si>
  <si>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</si>
  <si>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</si>
  <si>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</si>
  <si>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</si>
  <si>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</si>
  <si>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</si>
  <si>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</si>
  <si>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</si>
  <si>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</si>
  <si>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</si>
  <si>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</si>
  <si>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</si>
  <si>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</si>
  <si>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</si>
  <si>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</si>
  <si>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</si>
  <si>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</si>
  <si>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</si>
  <si>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</si>
  <si>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</si>
  <si>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</si>
  <si>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</si>
  <si>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</si>
  <si>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</si>
  <si>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</si>
  <si>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</si>
  <si>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</si>
  <si>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</si>
  <si>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</si>
  <si>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</si>
  <si>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</si>
  <si>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</si>
  <si>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</si>
  <si>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</si>
  <si>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</si>
  <si>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</si>
  <si>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</si>
  <si>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</si>
  <si>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</si>
  <si>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</si>
  <si>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</si>
  <si>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</si>
  <si>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</si>
  <si>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</si>
  <si>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</si>
  <si>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</si>
  <si>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</si>
  <si>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</si>
  <si>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</si>
  <si>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</si>
  <si>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</si>
  <si>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</si>
  <si>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</si>
  <si>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</si>
  <si>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</si>
  <si>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</si>
  <si>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</si>
  <si>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</si>
  <si>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</si>
  <si>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</si>
  <si>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</si>
  <si>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</si>
  <si>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</si>
  <si>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</si>
  <si>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</si>
  <si>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</si>
  <si>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</si>
  <si>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</si>
  <si>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</si>
  <si>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</si>
  <si>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</si>
  <si>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</si>
  <si>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</si>
  <si>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</si>
  <si>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</si>
  <si>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</si>
  <si>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</si>
  <si>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</si>
  <si>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</si>
  <si>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</si>
  <si>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</si>
  <si>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</si>
  <si>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</si>
  <si>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</si>
  <si>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</si>
  <si>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</si>
  <si>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</si>
  <si>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</si>
  <si>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</si>
  <si>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</si>
  <si>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</si>
  <si>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</si>
  <si>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</si>
  <si>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</si>
  <si>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</si>
  <si>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</si>
  <si>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</si>
  <si>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</si>
  <si>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</si>
  <si>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</si>
  <si>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</si>
  <si>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</si>
  <si>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</si>
  <si>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</si>
  <si>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</si>
  <si>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</si>
  <si>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</si>
  <si>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</si>
  <si>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</si>
  <si>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</si>
  <si>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</si>
  <si>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</si>
  <si>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</si>
  <si>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</si>
  <si>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</si>
  <si>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</si>
  <si>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</si>
  <si>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</si>
  <si>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</si>
  <si>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</si>
  <si>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</si>
  <si>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</si>
  <si>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</si>
  <si>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</si>
  <si>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</si>
  <si>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</si>
  <si>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</si>
  <si>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</si>
  <si>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</si>
  <si>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</si>
  <si>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</si>
  <si>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</si>
  <si>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</si>
  <si>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</si>
  <si>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</si>
  <si>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</si>
  <si>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</si>
  <si>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</si>
  <si>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</si>
  <si>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</si>
  <si>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</si>
  <si>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</si>
  <si>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</si>
  <si>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</si>
  <si>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</si>
  <si>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</si>
  <si>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</si>
  <si>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</si>
  <si>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</si>
  <si>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</si>
  <si>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</si>
  <si>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</si>
  <si>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</si>
  <si>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</si>
  <si>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</si>
  <si>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</si>
  <si>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</si>
  <si>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</si>
  <si>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</si>
  <si>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</si>
  <si>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</si>
  <si>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</si>
  <si>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</si>
  <si>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</si>
  <si>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</si>
  <si>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</si>
  <si>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</si>
  <si>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</si>
  <si>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</si>
  <si>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</si>
  <si>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</si>
  <si>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</si>
  <si>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</si>
  <si>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</si>
  <si>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</si>
  <si>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</si>
  <si>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</si>
  <si>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</si>
  <si>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</si>
  <si>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</si>
  <si>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</si>
  <si>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</si>
  <si>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</si>
  <si>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</si>
  <si>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</si>
  <si>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</si>
  <si>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</si>
  <si>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</si>
  <si>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</si>
  <si>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</si>
  <si>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</si>
  <si>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</si>
  <si>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</si>
  <si>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</si>
  <si>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</si>
  <si>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</si>
  <si>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</si>
  <si>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</si>
  <si>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</si>
  <si>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</si>
  <si>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</si>
  <si>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</si>
  <si>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</si>
  <si>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</si>
  <si>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</si>
  <si>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</si>
  <si>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</si>
  <si>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</si>
  <si>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</si>
  <si>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</si>
  <si>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</si>
  <si>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</si>
  <si>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</si>
  <si>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</si>
  <si>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</si>
  <si>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</si>
  <si>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</si>
  <si>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</si>
  <si>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</si>
  <si>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</si>
  <si>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</si>
  <si>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</si>
  <si>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</si>
  <si>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</si>
  <si>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</si>
  <si>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</si>
  <si>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</si>
  <si>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</si>
  <si>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</si>
  <si>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</si>
  <si>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</si>
  <si>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</si>
  <si>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</si>
  <si>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</si>
  <si>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</si>
  <si>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</si>
  <si>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</si>
  <si>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</si>
  <si>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</si>
  <si>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</si>
  <si>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</si>
  <si>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</si>
  <si>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</si>
  <si>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</si>
  <si>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</si>
  <si>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</si>
  <si>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</si>
  <si>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</si>
  <si>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</si>
  <si>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</si>
  <si>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</si>
  <si>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</si>
  <si>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</si>
  <si>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</si>
  <si>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</si>
  <si>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</si>
  <si>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</si>
  <si>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</si>
  <si>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</si>
  <si>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</si>
  <si>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</si>
  <si>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</si>
  <si>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</si>
  <si>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</si>
  <si>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</si>
  <si>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</si>
  <si>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</si>
  <si>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</si>
  <si>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</si>
  <si>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</si>
  <si>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</si>
  <si>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</si>
  <si>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</si>
  <si>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</si>
  <si>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</si>
  <si>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</si>
  <si>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</si>
  <si>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</si>
  <si>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</si>
  <si>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</si>
  <si>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</si>
  <si>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</si>
  <si>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</si>
  <si>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</si>
  <si>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</si>
  <si>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</si>
  <si>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</si>
  <si>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</si>
  <si>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</si>
  <si>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</si>
  <si>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</si>
  <si>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</si>
  <si>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</si>
  <si>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</si>
  <si>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</si>
  <si>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</si>
  <si>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</si>
  <si>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</si>
  <si>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</si>
  <si>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</si>
  <si>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</si>
  <si>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</si>
  <si>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</si>
  <si>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</si>
  <si>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</si>
  <si>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</si>
  <si>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</si>
  <si>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</si>
  <si>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</si>
  <si>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</si>
  <si>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</si>
  <si>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</si>
  <si>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</si>
  <si>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</si>
  <si>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</si>
  <si>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</si>
  <si>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</si>
  <si>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</si>
  <si>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</si>
  <si>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</si>
  <si>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</si>
  <si>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</si>
  <si>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</si>
  <si>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</si>
  <si>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</si>
  <si>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</si>
  <si>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</si>
  <si>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</si>
  <si>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</si>
  <si>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</si>
  <si>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</si>
  <si>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</si>
  <si>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</si>
  <si>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</si>
  <si>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</si>
  <si>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</si>
  <si>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</si>
  <si>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</si>
  <si>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</si>
  <si>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</si>
  <si>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</si>
  <si>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</si>
  <si>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</si>
  <si>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</si>
  <si>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</si>
  <si>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</si>
  <si>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</si>
  <si>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</si>
  <si>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</si>
  <si>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</si>
  <si>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</si>
  <si>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</si>
  <si>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</si>
  <si>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</si>
  <si>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</si>
  <si>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</si>
  <si>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</si>
  <si>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</si>
  <si>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</si>
  <si>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</si>
  <si>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</si>
  <si>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</si>
  <si>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</si>
  <si>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</si>
  <si>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</si>
  <si>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</si>
  <si>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</si>
  <si>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</si>
  <si>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</si>
  <si>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</si>
  <si>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</si>
  <si>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</si>
  <si>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</si>
  <si>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</si>
  <si>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</si>
  <si>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</si>
  <si>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</si>
  <si>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</si>
  <si>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</si>
  <si>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</si>
  <si>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</si>
  <si>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</si>
  <si>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</si>
  <si>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</si>
  <si>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</si>
  <si>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</si>
  <si>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</si>
  <si>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</si>
  <si>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</si>
  <si>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</si>
  <si>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</si>
  <si>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</si>
  <si>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</si>
  <si>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</si>
  <si>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</si>
  <si>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</si>
  <si>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</si>
  <si>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</si>
  <si>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</si>
  <si>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</si>
  <si>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</si>
  <si>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</si>
  <si>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</si>
  <si>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</si>
  <si>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</si>
  <si>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</si>
  <si>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</si>
  <si>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</si>
  <si>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</si>
  <si>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</si>
  <si>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</si>
  <si>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</si>
  <si>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</si>
  <si>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</si>
  <si>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</si>
  <si>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</si>
  <si>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</si>
  <si>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</si>
  <si>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</si>
  <si>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</si>
  <si>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</si>
  <si>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</si>
  <si>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</si>
  <si>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</si>
  <si>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</si>
  <si>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</si>
  <si>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</si>
  <si>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</si>
  <si>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</si>
  <si>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</si>
  <si>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</si>
  <si>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</si>
  <si>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</si>
  <si>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</si>
  <si>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</si>
  <si>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</si>
  <si>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</si>
  <si>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</si>
  <si>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</si>
  <si>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</si>
  <si>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</si>
  <si>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</si>
  <si>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</si>
  <si>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</si>
  <si>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</si>
  <si>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</si>
  <si>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</si>
  <si>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</si>
  <si>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</si>
  <si>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</si>
  <si>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</si>
  <si>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</si>
  <si>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</si>
  <si>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</si>
  <si>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</si>
  <si>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</si>
  <si>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</si>
  <si>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</si>
  <si>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</si>
  <si>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</si>
  <si>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</si>
  <si>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</si>
  <si>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</si>
  <si>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</si>
  <si>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</si>
  <si>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</si>
  <si>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</si>
  <si>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</si>
  <si>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</si>
  <si>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</si>
  <si>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</si>
  <si>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</si>
  <si>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</si>
  <si>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</si>
  <si>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</si>
  <si>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</si>
  <si>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</si>
  <si>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</si>
  <si>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</si>
  <si>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</si>
  <si>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</si>
  <si>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</si>
  <si>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</si>
  <si>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</si>
  <si>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</si>
  <si>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</si>
  <si>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</si>
  <si>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</si>
  <si>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</si>
  <si>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</si>
  <si>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</si>
  <si>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</si>
  <si>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</si>
  <si>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</si>
  <si>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</si>
  <si>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</si>
  <si>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</si>
  <si>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</si>
  <si>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</si>
  <si>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</si>
  <si>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</si>
  <si>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</si>
  <si>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</si>
  <si>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</si>
  <si>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</si>
  <si>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</si>
  <si>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</si>
  <si>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</si>
  <si>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</si>
  <si>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</si>
  <si>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</si>
  <si>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</si>
  <si>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</si>
  <si>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</si>
  <si>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</si>
  <si>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</si>
  <si>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</si>
  <si>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</si>
  <si>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</si>
  <si>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</si>
  <si>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</si>
  <si>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</si>
  <si>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</si>
  <si>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</si>
  <si>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</si>
  <si>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</si>
  <si>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</si>
  <si>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</si>
  <si>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</si>
  <si>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</si>
  <si>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</si>
  <si>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</si>
  <si>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</si>
  <si>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</si>
  <si>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</si>
  <si>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</si>
  <si>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</si>
  <si>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</si>
  <si>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</si>
  <si>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</si>
  <si>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</si>
  <si>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</si>
  <si>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</si>
  <si>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</si>
  <si>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</si>
  <si>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</si>
  <si>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</si>
  <si>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</si>
  <si>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</si>
  <si>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</si>
  <si>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</si>
  <si>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</si>
  <si>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</si>
  <si>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</si>
  <si>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</si>
  <si>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</si>
  <si>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</si>
  <si>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</si>
  <si>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</si>
  <si>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</si>
  <si>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</si>
  <si>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</si>
  <si>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</si>
  <si>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</si>
  <si>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</si>
  <si>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</si>
  <si>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</si>
  <si>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</si>
  <si>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</si>
  <si>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</si>
  <si>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</si>
  <si>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</si>
  <si>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</si>
  <si>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</si>
  <si>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</si>
  <si>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</si>
  <si>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</si>
  <si>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</si>
  <si>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</si>
  <si>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</si>
  <si>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</si>
  <si>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</si>
  <si>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</si>
  <si>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</si>
  <si>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</si>
  <si>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</si>
  <si>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</si>
  <si>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</si>
  <si>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</si>
  <si>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</si>
  <si>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</si>
  <si>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</si>
  <si>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</si>
  <si>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</si>
  <si>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</si>
  <si>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</si>
  <si>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</si>
  <si>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</si>
  <si>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</si>
  <si>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</si>
  <si>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</si>
  <si>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</si>
  <si>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</si>
  <si>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</si>
  <si>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</si>
  <si>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</si>
  <si>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</si>
  <si>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</si>
  <si>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</si>
  <si>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</si>
  <si>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</si>
  <si>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</si>
  <si>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</si>
  <si>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</si>
  <si>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</si>
  <si>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</si>
  <si>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</si>
  <si>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</si>
  <si>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</si>
  <si>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</si>
  <si>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</si>
  <si>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</si>
  <si>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</si>
  <si>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</si>
  <si>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</si>
  <si>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</si>
  <si>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</si>
  <si>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</si>
  <si>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</si>
  <si>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</si>
  <si>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</si>
  <si>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</si>
  <si>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</si>
  <si>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</si>
  <si>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</si>
  <si>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</si>
  <si>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</si>
  <si>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</si>
  <si>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</si>
  <si>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</si>
  <si>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</si>
  <si>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</si>
  <si>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</si>
  <si>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</si>
  <si>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</si>
  <si>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</si>
  <si>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</si>
  <si>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</si>
  <si>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</si>
  <si>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</si>
  <si>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</si>
  <si>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</si>
  <si>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</si>
  <si>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</si>
  <si>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</si>
  <si>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</si>
  <si>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</si>
  <si>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</si>
  <si>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</si>
  <si>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</si>
  <si>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</si>
  <si>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</si>
  <si>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</si>
  <si>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</si>
  <si>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</si>
  <si>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</si>
  <si>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</si>
  <si>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</si>
  <si>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</si>
  <si>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</si>
  <si>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</si>
  <si>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</si>
  <si>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</si>
  <si>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</si>
  <si>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</si>
  <si>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</si>
  <si>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</si>
  <si>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</si>
  <si>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</si>
  <si>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</si>
  <si>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</si>
  <si>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</si>
  <si>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</si>
  <si>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</si>
  <si>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</si>
  <si>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</si>
  <si>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</si>
  <si>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</si>
  <si>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</si>
  <si>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</si>
  <si>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</si>
  <si>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</si>
  <si>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</si>
  <si>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</si>
  <si>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</si>
  <si>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</si>
  <si>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</si>
  <si>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</si>
  <si>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</si>
  <si>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</si>
  <si>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</si>
  <si>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</si>
  <si>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</si>
  <si>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</si>
  <si>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</si>
  <si>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</si>
  <si>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</si>
  <si>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</si>
  <si>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</si>
  <si>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</si>
  <si>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</si>
  <si>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</si>
  <si>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</si>
  <si>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</si>
  <si>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</si>
  <si>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</si>
  <si>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</si>
  <si>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</si>
  <si>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</si>
  <si>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</si>
  <si>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</si>
  <si>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</si>
  <si>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</si>
  <si>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</si>
  <si>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</si>
  <si>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</si>
  <si>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</si>
  <si>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</si>
  <si>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</si>
  <si>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</si>
  <si>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</si>
  <si>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</si>
  <si>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</si>
  <si>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</si>
  <si>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</si>
  <si>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</si>
  <si>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</si>
  <si>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</si>
  <si>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</si>
  <si>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</si>
  <si>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</si>
  <si>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</si>
  <si>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</si>
  <si>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</si>
  <si>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</si>
  <si>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</si>
  <si>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</si>
  <si>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</si>
  <si>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</si>
  <si>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</si>
  <si>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</si>
  <si>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</si>
  <si>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</si>
  <si>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</si>
  <si>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</si>
  <si>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</si>
  <si>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</si>
  <si>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</si>
  <si>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</si>
  <si>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</si>
  <si>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</si>
  <si>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</si>
  <si>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</si>
  <si>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</si>
  <si>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</si>
  <si>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</si>
  <si>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</si>
  <si>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</si>
  <si>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</si>
  <si>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</si>
  <si>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</si>
  <si>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</si>
  <si>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</si>
  <si>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</si>
  <si>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</si>
  <si>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</si>
  <si>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</si>
  <si>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</si>
  <si>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</si>
  <si>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</si>
  <si>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</si>
  <si>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</si>
  <si>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</si>
  <si>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</si>
  <si>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</si>
  <si>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</si>
  <si>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</si>
  <si>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</si>
  <si>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</si>
  <si>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</si>
  <si>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</si>
  <si>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</si>
  <si>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</si>
  <si>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</si>
  <si>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</si>
  <si>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</si>
  <si>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</si>
  <si>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</si>
  <si>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</si>
  <si>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</si>
  <si>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</si>
  <si>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</si>
  <si>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</si>
  <si>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</si>
  <si>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</si>
  <si>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</si>
  <si>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</si>
  <si>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</si>
  <si>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</si>
  <si>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</si>
  <si>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</si>
  <si>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</si>
  <si>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</si>
  <si>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</si>
  <si>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</si>
  <si>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</si>
  <si>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</si>
  <si>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</si>
  <si>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</si>
  <si>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</si>
  <si>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</si>
  <si>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</si>
  <si>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</si>
  <si>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</si>
  <si>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</si>
  <si>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</si>
  <si>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</si>
  <si>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</si>
  <si>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</si>
  <si>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</si>
  <si>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</si>
  <si>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</si>
  <si>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</si>
  <si>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</si>
  <si>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</si>
  <si>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</si>
  <si>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</si>
  <si>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</si>
  <si>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</si>
  <si>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</si>
  <si>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</si>
  <si>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</si>
  <si>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</si>
  <si>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</si>
  <si>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</si>
  <si>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</si>
  <si>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</si>
  <si>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</si>
  <si>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</si>
  <si>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</si>
  <si>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</si>
  <si>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</si>
  <si>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</si>
  <si>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</si>
  <si>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</si>
  <si>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</si>
  <si>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</si>
  <si>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</si>
  <si>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</si>
  <si>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</si>
  <si>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</si>
  <si>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</si>
  <si>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</si>
  <si>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</si>
  <si>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</si>
  <si>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</si>
  <si>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</si>
  <si>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</si>
  <si>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</si>
  <si>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</si>
  <si>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</si>
  <si>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</si>
  <si>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</si>
  <si>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</si>
  <si>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</si>
  <si>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</si>
  <si>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</si>
  <si>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</si>
  <si>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</si>
  <si>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</si>
  <si>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</si>
  <si>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</si>
  <si>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</si>
  <si>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</si>
  <si>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</si>
  <si>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</si>
  <si>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</si>
  <si>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</si>
  <si>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</si>
  <si>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</si>
  <si>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</si>
  <si>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</si>
  <si>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</si>
  <si>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</si>
  <si>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</si>
  <si>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</si>
  <si>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</si>
  <si>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</si>
  <si>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</si>
  <si>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</si>
  <si>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</si>
  <si>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</si>
  <si>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</si>
  <si>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</si>
  <si>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</si>
  <si>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</si>
  <si>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</si>
  <si>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</si>
  <si>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</si>
  <si>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</si>
  <si>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</si>
  <si>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</si>
  <si>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</si>
  <si>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</si>
  <si>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</si>
  <si>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</si>
  <si>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</si>
  <si>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</si>
  <si>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</si>
  <si>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</si>
  <si>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</si>
  <si>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</si>
  <si>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</si>
  <si>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</si>
  <si>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</si>
  <si>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</si>
  <si>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</si>
  <si>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</si>
  <si>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</si>
  <si>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</si>
  <si>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</si>
  <si>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</si>
  <si>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</si>
  <si>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</si>
  <si>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</si>
  <si>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</si>
  <si>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</si>
  <si>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</si>
  <si>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</si>
  <si>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</si>
  <si>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</si>
  <si>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</si>
  <si>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</si>
  <si>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</si>
  <si>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</si>
  <si>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</si>
  <si>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</si>
  <si>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</si>
  <si>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</si>
  <si>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</si>
  <si>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</si>
  <si>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</si>
  <si>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</si>
  <si>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</si>
  <si>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</si>
  <si>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</si>
  <si>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</si>
  <si>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</si>
  <si>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</si>
  <si>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</si>
  <si>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</si>
  <si>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</si>
  <si>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</si>
  <si>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</si>
  <si>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</si>
  <si>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</si>
  <si>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</si>
  <si>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</si>
  <si>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</si>
  <si>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</si>
  <si>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</si>
  <si>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</si>
  <si>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</si>
  <si>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</si>
  <si>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</si>
  <si>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</si>
  <si>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</si>
  <si>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</si>
  <si>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</si>
  <si>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</si>
  <si>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</si>
  <si>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</si>
  <si>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</si>
  <si>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</si>
  <si>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</si>
  <si>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</si>
  <si>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</si>
  <si>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</si>
  <si>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</si>
  <si>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</si>
  <si>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</si>
  <si>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</si>
  <si>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</si>
  <si>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</si>
  <si>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</si>
  <si>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</si>
  <si>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</si>
  <si>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</si>
  <si>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</si>
  <si>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</si>
  <si>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</si>
  <si>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</si>
  <si>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</si>
  <si>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</si>
  <si>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</si>
  <si>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</si>
  <si>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</si>
  <si>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</si>
  <si>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</si>
  <si>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</si>
  <si>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</si>
  <si>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</si>
  <si>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</si>
  <si>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</si>
  <si>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</si>
  <si>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</si>
  <si>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</si>
  <si>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</si>
  <si>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</si>
  <si>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</si>
  <si>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</si>
  <si>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</si>
  <si>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</si>
  <si>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</si>
  <si>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</si>
  <si>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</si>
  <si>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</si>
  <si>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</si>
  <si>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</si>
  <si>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</si>
  <si>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</si>
  <si>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</si>
  <si>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</si>
  <si>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</si>
  <si>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</si>
  <si>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</si>
  <si>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</si>
  <si>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</si>
  <si>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</si>
  <si>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</si>
  <si>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</si>
  <si>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</si>
  <si>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</si>
  <si>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</si>
  <si>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</si>
  <si>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</si>
  <si>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</si>
  <si>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</si>
  <si>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</si>
  <si>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</si>
  <si>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</si>
  <si>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</si>
  <si>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</si>
  <si>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</si>
  <si>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</si>
  <si>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</si>
  <si>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</si>
  <si>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</si>
  <si>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</si>
  <si>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</si>
  <si>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</si>
  <si>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</si>
  <si>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</si>
  <si>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</si>
  <si>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</si>
  <si>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</si>
  <si>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</si>
  <si>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</si>
  <si>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</si>
  <si>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</si>
  <si>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</si>
  <si>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</si>
  <si>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</si>
  <si>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</si>
  <si>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</si>
  <si>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</si>
  <si>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</si>
  <si>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</si>
  <si>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</si>
  <si>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</si>
  <si>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</si>
  <si>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</si>
  <si>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</si>
  <si>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</si>
  <si>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</si>
  <si>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</si>
  <si>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</si>
  <si>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</si>
  <si>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</si>
  <si>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</si>
  <si>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</si>
  <si>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</si>
  <si>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</si>
  <si>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</si>
  <si>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</si>
  <si>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</si>
  <si>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</si>
  <si>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</si>
  <si>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</si>
  <si>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</si>
  <si>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</si>
  <si>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</si>
  <si>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</si>
  <si>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</si>
  <si>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</si>
  <si>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</si>
  <si>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</si>
  <si>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</si>
  <si>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</si>
  <si>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</si>
  <si>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</si>
  <si>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</si>
  <si>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</si>
  <si>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</si>
  <si>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</si>
  <si>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</si>
  <si>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</si>
  <si>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</si>
  <si>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</si>
  <si>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</si>
  <si>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</si>
  <si>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</si>
  <si>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</si>
  <si>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</si>
  <si>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</si>
  <si>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</si>
  <si>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</si>
  <si>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</si>
  <si>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</si>
  <si>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</si>
  <si>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</si>
  <si>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</si>
  <si>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</si>
  <si>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</si>
  <si>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</si>
  <si>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</si>
  <si>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</si>
  <si>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</si>
  <si>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</si>
  <si>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</si>
  <si>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</si>
  <si>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</si>
  <si>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</si>
  <si>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</si>
  <si>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</si>
  <si>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</si>
  <si>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</si>
  <si>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</si>
  <si>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</si>
  <si>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</si>
  <si>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</si>
  <si>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</si>
  <si>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</si>
  <si>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</si>
  <si>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</si>
  <si>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</si>
  <si>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</si>
  <si>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</si>
  <si>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</si>
  <si>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</si>
  <si>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</si>
  <si>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</si>
  <si>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</si>
  <si>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</si>
  <si>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</si>
  <si>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</si>
  <si>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</si>
  <si>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</si>
  <si>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</si>
  <si>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</si>
  <si>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</si>
  <si>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</si>
  <si>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</si>
  <si>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</si>
  <si>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</si>
  <si>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</si>
  <si>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</si>
  <si>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</si>
  <si>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</si>
  <si>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</si>
  <si>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</si>
  <si>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</si>
  <si>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</si>
  <si>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</si>
  <si>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</si>
  <si>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</si>
  <si>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</si>
  <si>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</si>
  <si>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</si>
  <si>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</si>
  <si>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</si>
  <si>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</si>
  <si>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</si>
  <si>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</si>
  <si>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</si>
  <si>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</si>
  <si>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</si>
  <si>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</si>
  <si>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</si>
  <si>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</si>
  <si>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</si>
  <si>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</si>
  <si>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</si>
  <si>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</si>
  <si>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</si>
  <si>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</si>
  <si>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</si>
  <si>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</si>
  <si>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</si>
  <si>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</si>
  <si>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</si>
  <si>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</si>
  <si>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</si>
  <si>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</si>
  <si>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</si>
  <si>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</si>
  <si>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</si>
  <si>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</si>
  <si>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</si>
  <si>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</si>
  <si>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</si>
  <si>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</si>
  <si>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</si>
  <si>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</si>
  <si>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</si>
  <si>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</si>
  <si>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</si>
  <si>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</si>
  <si>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</si>
  <si>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</si>
  <si>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</si>
  <si>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</si>
  <si>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</si>
  <si>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</si>
  <si>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</si>
  <si>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</si>
  <si>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</si>
  <si>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</si>
  <si>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</si>
  <si>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</si>
  <si>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</si>
  <si>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</si>
  <si>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</si>
  <si>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</si>
  <si>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</si>
  <si>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</si>
  <si>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</si>
  <si>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</si>
  <si>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</si>
  <si>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</si>
  <si>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</si>
  <si>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</si>
  <si>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</si>
  <si>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</si>
  <si>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</si>
  <si>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</si>
  <si>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</si>
  <si>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</si>
  <si>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</si>
  <si>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</si>
  <si>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</si>
  <si>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</si>
  <si>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</si>
  <si>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</si>
  <si>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</si>
  <si>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</si>
  <si>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</si>
  <si>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</si>
  <si>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</si>
  <si>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</si>
  <si>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</si>
  <si>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</si>
  <si>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</si>
  <si>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</si>
  <si>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</si>
  <si>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</si>
  <si>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</si>
  <si>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</si>
  <si>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</si>
  <si>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</si>
  <si>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</si>
  <si>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</si>
  <si>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</si>
  <si>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</si>
  <si>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</si>
  <si>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</si>
  <si>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</si>
  <si>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</si>
  <si>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</si>
  <si>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</si>
  <si>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</si>
  <si>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</si>
  <si>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</si>
  <si>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</si>
  <si>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</si>
  <si>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</si>
  <si>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</si>
  <si>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</si>
  <si>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</si>
  <si>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</si>
  <si>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</si>
  <si>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</si>
  <si>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</si>
  <si>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</si>
  <si>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</si>
  <si>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</si>
  <si>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</si>
  <si>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</si>
  <si>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</si>
  <si>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</si>
  <si>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</si>
  <si>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</si>
  <si>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</si>
  <si>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</si>
  <si>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</si>
  <si>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</si>
  <si>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</si>
  <si>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</si>
  <si>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</si>
  <si>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</si>
  <si>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</si>
  <si>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</si>
  <si>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</si>
  <si>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</si>
  <si>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</si>
  <si>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</si>
  <si>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</si>
  <si>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</si>
  <si>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</si>
  <si>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</si>
  <si>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</si>
  <si>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</si>
  <si>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</si>
  <si>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</si>
  <si>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</si>
  <si>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</si>
  <si>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</si>
  <si>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</si>
  <si>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</si>
  <si>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</si>
  <si>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</si>
  <si>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</si>
  <si>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</si>
  <si>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</si>
  <si>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</si>
  <si>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</si>
  <si>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</si>
  <si>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</si>
  <si>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</si>
  <si>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</si>
  <si>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</si>
  <si>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</si>
  <si>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</si>
  <si>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</si>
  <si>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</si>
  <si>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</si>
  <si>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</si>
  <si>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</si>
  <si>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</si>
  <si>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</si>
  <si>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</si>
  <si>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</si>
  <si>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</si>
  <si>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</si>
  <si>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</si>
  <si>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</si>
  <si>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</si>
  <si>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</si>
  <si>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</si>
  <si>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</si>
  <si>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</si>
  <si>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</si>
  <si>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</si>
  <si>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</si>
  <si>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</si>
  <si>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</si>
  <si>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</si>
  <si>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</si>
  <si>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</si>
  <si>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</si>
  <si>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</si>
  <si>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</si>
  <si>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</si>
  <si>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</si>
  <si>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</si>
  <si>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</si>
  <si>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</si>
  <si>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</si>
  <si>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</si>
  <si>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</si>
  <si>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</si>
  <si>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</si>
  <si>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</si>
  <si>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</si>
  <si>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</si>
  <si>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</si>
  <si>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</si>
  <si>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</si>
  <si>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</si>
  <si>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</si>
  <si>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</si>
  <si>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</si>
  <si>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</si>
  <si>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</si>
  <si>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</si>
  <si>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</si>
  <si>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</si>
  <si>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</si>
  <si>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</si>
  <si>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</si>
  <si>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</si>
  <si>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</si>
  <si>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</si>
  <si>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</si>
  <si>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</si>
  <si>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</si>
  <si>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</si>
  <si>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</si>
  <si>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</si>
  <si>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</si>
  <si>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</si>
  <si>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</si>
  <si>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</si>
  <si>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</si>
  <si>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</si>
  <si>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</si>
  <si>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</si>
  <si>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</si>
  <si>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</si>
  <si>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</si>
  <si>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</si>
  <si>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</si>
  <si>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</si>
  <si>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</si>
  <si>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</si>
  <si>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</si>
  <si>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</si>
  <si>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</si>
  <si>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</si>
  <si>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</si>
  <si>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</si>
  <si>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</si>
  <si>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</si>
  <si>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</si>
  <si>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</si>
  <si>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</si>
  <si>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</si>
  <si>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</si>
  <si>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</si>
  <si>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</si>
  <si>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</si>
  <si>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</si>
  <si>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</si>
  <si>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</si>
  <si>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</si>
  <si>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</si>
  <si>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</si>
  <si>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</si>
  <si>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</si>
  <si>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</si>
  <si>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</si>
  <si>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</si>
  <si>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</si>
  <si>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</si>
  <si>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</si>
  <si>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</si>
  <si>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</si>
  <si>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</si>
  <si>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</si>
  <si>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</si>
  <si>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</si>
  <si>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</si>
  <si>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</si>
  <si>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</si>
  <si>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</si>
  <si>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</si>
  <si>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</si>
  <si>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</si>
  <si>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</si>
  <si>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</si>
  <si>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</si>
  <si>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</si>
  <si>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</si>
  <si>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</si>
  <si>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</si>
  <si>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</si>
  <si>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</si>
  <si>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</si>
  <si>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</si>
  <si>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</si>
  <si>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</si>
  <si>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</si>
  <si>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</si>
  <si>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</si>
  <si>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</si>
  <si>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</si>
  <si>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</si>
  <si>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</si>
  <si>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</si>
  <si>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</si>
  <si>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</si>
  <si>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</si>
  <si>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</si>
  <si>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</si>
  <si>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</si>
  <si>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</si>
  <si>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</si>
  <si>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</si>
  <si>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</si>
  <si>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</si>
  <si>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</si>
  <si>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</si>
  <si>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</si>
  <si>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</si>
  <si>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</si>
  <si>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</si>
  <si>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</si>
  <si>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</si>
  <si>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</si>
  <si>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</si>
  <si>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</si>
  <si>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</si>
  <si>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</si>
  <si>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</si>
  <si>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</si>
  <si>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</si>
  <si>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</si>
  <si>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</si>
  <si>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</si>
  <si>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</si>
  <si>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</si>
  <si>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</si>
  <si>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</si>
  <si>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</si>
  <si>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</si>
  <si>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</si>
  <si>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</si>
  <si>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</si>
  <si>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</si>
  <si>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</si>
  <si>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</si>
  <si>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</si>
  <si>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</si>
  <si>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</si>
  <si>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</si>
  <si>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</si>
  <si>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</si>
  <si>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</si>
  <si>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</si>
  <si>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</si>
  <si>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</si>
  <si>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</si>
  <si>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</si>
  <si>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</si>
  <si>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</si>
  <si>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</si>
  <si>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</si>
  <si>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</si>
  <si>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</si>
  <si>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</si>
  <si>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</si>
  <si>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</si>
  <si>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</si>
  <si>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</si>
  <si>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</si>
  <si>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</si>
  <si>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</si>
  <si>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</si>
  <si>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</si>
  <si>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</si>
  <si>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</si>
  <si>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</si>
  <si>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</si>
  <si>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</si>
  <si>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</si>
  <si>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</si>
  <si>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</si>
  <si>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</si>
  <si>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</si>
  <si>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</si>
  <si>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</si>
  <si>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</si>
  <si>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</si>
  <si>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</si>
  <si>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</si>
  <si>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</si>
  <si>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</si>
  <si>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</si>
  <si>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</si>
  <si>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</si>
  <si>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</si>
  <si>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</si>
  <si>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</si>
  <si>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</si>
  <si>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</si>
  <si>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</si>
  <si>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</si>
  <si>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</si>
  <si>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</si>
  <si>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</si>
  <si>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</si>
  <si>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</si>
  <si>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</si>
  <si>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</si>
  <si>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</si>
  <si>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</si>
  <si>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</si>
  <si>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</si>
  <si>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</si>
  <si>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</si>
  <si>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</si>
  <si>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</si>
  <si>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</si>
  <si>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</si>
  <si>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</si>
  <si>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</si>
  <si>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</si>
  <si>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</si>
  <si>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</si>
  <si>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</si>
  <si>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</si>
  <si>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</si>
  <si>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</si>
  <si>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</si>
  <si>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</si>
  <si>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</si>
  <si>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</si>
  <si>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</si>
  <si>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</si>
  <si>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</si>
  <si>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</si>
  <si>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</si>
  <si>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</si>
  <si>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</si>
  <si>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</si>
  <si>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</si>
  <si>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</si>
  <si>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</si>
  <si>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</si>
  <si>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</si>
  <si>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</si>
  <si>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</si>
  <si>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</si>
  <si>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</si>
  <si>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</si>
  <si>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</si>
  <si>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</si>
  <si>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</si>
  <si>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</si>
  <si>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</si>
  <si>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</si>
  <si>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</si>
  <si>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</si>
  <si>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</si>
  <si>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</si>
  <si>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</si>
  <si>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</si>
  <si>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</si>
  <si>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</si>
  <si>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</si>
  <si>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</si>
  <si>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</si>
  <si>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</si>
  <si>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</si>
  <si>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</si>
  <si>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</si>
  <si>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</si>
  <si>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</si>
  <si>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</si>
  <si>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</si>
  <si>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</si>
  <si>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</si>
  <si>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</si>
  <si>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</si>
  <si>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</si>
  <si>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</si>
  <si>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</si>
  <si>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</si>
  <si>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</si>
  <si>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</si>
  <si>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</si>
  <si>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</si>
  <si>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</si>
  <si>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</si>
  <si>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</si>
  <si>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</si>
  <si>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</si>
  <si>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</si>
  <si>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</si>
  <si>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</si>
  <si>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</si>
  <si>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</si>
  <si>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</si>
  <si>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</si>
  <si>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</si>
  <si>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</si>
  <si>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</si>
  <si>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</si>
  <si>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</si>
  <si>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</si>
  <si>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</si>
  <si>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</si>
  <si>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</si>
  <si>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</si>
  <si>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</si>
  <si>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</si>
  <si>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</si>
  <si>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</si>
  <si>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</si>
  <si>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</si>
  <si>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</si>
  <si>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</si>
  <si>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</si>
  <si>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</si>
  <si>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</si>
  <si>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</si>
  <si>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</si>
  <si>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</si>
  <si>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</si>
  <si>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</si>
  <si>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</si>
  <si>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</si>
  <si>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</si>
  <si>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</si>
  <si>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</si>
  <si>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</si>
  <si>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</si>
  <si>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</si>
  <si>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</si>
  <si>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</si>
  <si>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</si>
  <si>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</si>
  <si>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</si>
  <si>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</si>
  <si>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</si>
  <si>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</si>
  <si>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</si>
  <si>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</si>
  <si>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</si>
  <si>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</si>
  <si>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</si>
  <si>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</si>
  <si>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</si>
  <si>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</si>
  <si>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</si>
  <si>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</si>
  <si>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</si>
  <si>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</si>
  <si>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</si>
  <si>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</si>
  <si>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</si>
  <si>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</si>
  <si>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</si>
  <si>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</si>
  <si>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</si>
  <si>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</si>
  <si>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</si>
  <si>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</si>
  <si>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</si>
  <si>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</si>
  <si>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</si>
  <si>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</si>
  <si>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</si>
  <si>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</si>
  <si>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</si>
  <si>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</si>
  <si>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</si>
  <si>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</si>
  <si>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</si>
  <si>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</si>
  <si>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</si>
  <si>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</si>
  <si>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</si>
  <si>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</si>
  <si>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</si>
  <si>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</si>
  <si>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</si>
  <si>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</si>
  <si>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</si>
  <si>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</si>
  <si>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</si>
  <si>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</si>
  <si>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</si>
  <si>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</si>
  <si>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</si>
  <si>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</si>
  <si>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</si>
  <si>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</si>
  <si>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</si>
  <si>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</si>
  <si>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</si>
  <si>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</si>
  <si>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</si>
  <si>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</si>
  <si>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</si>
  <si>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</si>
  <si>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</si>
  <si>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</si>
  <si>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</si>
  <si>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</si>
  <si>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</si>
  <si>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</si>
  <si>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</si>
  <si>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</si>
  <si>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</si>
  <si>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</si>
  <si>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</si>
  <si>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</si>
  <si>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</si>
  <si>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</si>
  <si>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</si>
  <si>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</si>
  <si>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</si>
  <si>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</si>
  <si>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</si>
  <si>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</si>
  <si>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</si>
  <si>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</si>
  <si>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</si>
  <si>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</si>
  <si>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</si>
  <si>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</si>
  <si>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</si>
  <si>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</si>
  <si>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</si>
  <si>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</si>
  <si>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</si>
  <si>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</si>
  <si>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</si>
  <si>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</si>
  <si>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</si>
  <si>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</si>
  <si>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</si>
  <si>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</si>
  <si>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</si>
  <si>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</si>
  <si>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</si>
  <si>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</si>
  <si>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</si>
  <si>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</si>
  <si>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</si>
  <si>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</si>
  <si>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</si>
  <si>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</si>
  <si>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</si>
  <si>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</si>
  <si>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</si>
  <si>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</si>
  <si>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</si>
  <si>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</si>
  <si>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</si>
  <si>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</si>
  <si>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</si>
  <si>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</si>
  <si>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</si>
  <si>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</si>
  <si>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</si>
  <si>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</si>
  <si>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</si>
  <si>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</si>
  <si>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</si>
  <si>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</si>
  <si>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</si>
  <si>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</si>
  <si>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</si>
  <si>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</si>
  <si>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</si>
  <si>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</si>
  <si>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</si>
  <si>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</si>
  <si>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</si>
  <si>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</si>
  <si>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</si>
  <si>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</si>
  <si>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</si>
  <si>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</si>
  <si>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</si>
  <si>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</si>
  <si>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</si>
  <si>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</si>
  <si>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</si>
  <si>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</si>
  <si>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</si>
  <si>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</si>
  <si>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</si>
  <si>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</si>
  <si>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</si>
  <si>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</si>
  <si>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</si>
  <si>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</si>
  <si>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</si>
  <si>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</si>
  <si>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</si>
  <si>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</si>
  <si>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</si>
  <si>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</si>
  <si>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</si>
  <si>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</si>
  <si>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</si>
  <si>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</si>
  <si>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</si>
  <si>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</si>
  <si>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</si>
  <si>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</si>
  <si>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</si>
  <si>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</si>
  <si>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</si>
  <si>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</si>
  <si>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</si>
  <si>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</si>
  <si>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</si>
  <si>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</si>
  <si>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</si>
  <si>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</si>
  <si>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</si>
  <si>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</si>
  <si>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</si>
  <si>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</si>
  <si>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</si>
  <si>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</si>
  <si>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</si>
  <si>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</si>
  <si>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</si>
  <si>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</si>
  <si>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</si>
  <si>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</si>
  <si>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</si>
  <si>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</si>
  <si>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</si>
  <si>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</si>
  <si>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</si>
  <si>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</si>
  <si>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</si>
  <si>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</si>
  <si>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</si>
  <si>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</si>
  <si>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</si>
  <si>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</si>
  <si>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</si>
  <si>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</si>
  <si>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</si>
  <si>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</si>
  <si>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</si>
  <si>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</si>
  <si>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</si>
  <si>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</si>
  <si>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</si>
  <si>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</si>
  <si>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</si>
  <si>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</si>
  <si>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</si>
  <si>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</si>
  <si>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</si>
  <si>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</si>
  <si>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</si>
  <si>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</si>
  <si>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</si>
  <si>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</si>
  <si>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</si>
  <si>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</si>
  <si>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</si>
  <si>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</si>
  <si>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</si>
  <si>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</si>
  <si>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</si>
  <si>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</si>
  <si>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</si>
  <si>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</si>
  <si>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</si>
  <si>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</si>
  <si>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</si>
  <si>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</si>
  <si>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</si>
  <si>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</si>
  <si>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</si>
  <si>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</si>
  <si>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</si>
  <si>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</si>
  <si>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</si>
  <si>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</si>
  <si>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</si>
  <si>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</si>
  <si>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</si>
  <si>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</si>
  <si>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</si>
  <si>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</si>
  <si>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</si>
  <si>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</si>
  <si>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</si>
  <si>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</si>
  <si>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</si>
  <si>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</si>
  <si>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</si>
  <si>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</si>
  <si>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</si>
  <si>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</si>
  <si>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</si>
  <si>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</si>
  <si>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</si>
  <si>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</si>
  <si>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</si>
  <si>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</si>
  <si>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</si>
  <si>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</si>
  <si>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</si>
  <si>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</si>
  <si>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</si>
  <si>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</si>
  <si>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</si>
  <si>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</si>
  <si>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</si>
  <si>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</si>
  <si>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</si>
  <si>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</si>
  <si>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</si>
  <si>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</si>
  <si>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</si>
  <si>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</si>
  <si>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</si>
  <si>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</si>
  <si>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</si>
  <si>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</si>
  <si>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</si>
  <si>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</si>
  <si>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</si>
  <si>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</si>
  <si>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</si>
  <si>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</si>
  <si>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</si>
  <si>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</si>
  <si>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</si>
  <si>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</si>
  <si>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</si>
  <si>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</si>
  <si>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</si>
  <si>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</si>
  <si>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</si>
  <si>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</si>
  <si>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</si>
  <si>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</si>
  <si>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</si>
  <si>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</si>
  <si>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</si>
  <si>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</si>
  <si>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</si>
  <si>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</si>
  <si>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</si>
  <si>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</si>
  <si>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</si>
  <si>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</si>
  <si>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</si>
  <si>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</si>
  <si>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</si>
  <si>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</si>
  <si>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</si>
  <si>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</si>
  <si>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</si>
  <si>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</si>
  <si>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</si>
  <si>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</si>
  <si>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</si>
  <si>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</si>
  <si>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</si>
  <si>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</si>
  <si>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</si>
  <si>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</si>
  <si>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</si>
  <si>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</si>
  <si>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</si>
  <si>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</si>
  <si>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</si>
  <si>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</si>
  <si>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</si>
  <si>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</si>
  <si>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</si>
  <si>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</si>
  <si>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</si>
  <si>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</si>
  <si>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</si>
  <si>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</si>
  <si>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</si>
  <si>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</si>
  <si>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</si>
  <si>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</si>
  <si>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</si>
  <si>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</si>
  <si>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</si>
  <si>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</si>
  <si>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</si>
  <si>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</si>
  <si>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</si>
  <si>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</si>
  <si>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</si>
  <si>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</si>
  <si>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</si>
  <si>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</si>
  <si>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</si>
  <si>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</si>
  <si>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</si>
  <si>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</si>
  <si>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</si>
  <si>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</si>
  <si>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</si>
  <si>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</si>
  <si>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</si>
  <si>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</si>
  <si>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</si>
  <si>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</si>
  <si>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</si>
  <si>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</si>
  <si>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</si>
  <si>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</si>
  <si>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</si>
  <si>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</si>
  <si>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</si>
  <si>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</si>
  <si>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</si>
  <si>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</si>
  <si>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</si>
  <si>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</si>
  <si>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</si>
  <si>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</si>
  <si>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</si>
  <si>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</si>
  <si>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</si>
  <si>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</si>
  <si>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</si>
  <si>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</si>
  <si>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</si>
  <si>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</si>
  <si>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</si>
  <si>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</si>
  <si>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</si>
  <si>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</si>
  <si>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</si>
  <si>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</si>
  <si>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</si>
  <si>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</si>
  <si>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</si>
  <si>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</si>
  <si>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</si>
  <si>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</si>
  <si>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</si>
  <si>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</si>
  <si>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</si>
  <si>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</si>
  <si>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</si>
  <si>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</si>
  <si>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</si>
  <si>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</si>
  <si>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</si>
  <si>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</si>
  <si>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</si>
  <si>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</si>
  <si>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</si>
  <si>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</si>
  <si>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</si>
  <si>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</si>
  <si>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</si>
  <si>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</si>
  <si>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</si>
  <si>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</si>
  <si>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</si>
  <si>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</si>
  <si>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</si>
  <si>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</si>
  <si>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</si>
  <si>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</si>
  <si>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</si>
  <si>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</si>
  <si>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</si>
  <si>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</si>
  <si>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</si>
  <si>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</si>
  <si>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</si>
  <si>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</si>
  <si>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</si>
  <si>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</si>
  <si>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</si>
  <si>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</si>
  <si>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</si>
  <si>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</si>
  <si>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</si>
  <si>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</si>
  <si>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</si>
  <si>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</si>
  <si>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</si>
  <si>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</si>
  <si>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</si>
  <si>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</si>
  <si>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</si>
  <si>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</si>
  <si>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</si>
  <si>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</si>
  <si>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</si>
  <si>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</si>
  <si>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</si>
  <si>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</si>
  <si>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</si>
  <si>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</si>
  <si>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</si>
  <si>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</si>
  <si>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</si>
  <si>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</si>
  <si>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</si>
  <si>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</si>
  <si>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</si>
  <si>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</si>
  <si>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</si>
  <si>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</si>
  <si>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</si>
  <si>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</si>
  <si>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</si>
  <si>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</si>
  <si>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</si>
  <si>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</si>
  <si>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</si>
  <si>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</si>
  <si>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</si>
  <si>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</si>
  <si>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</si>
  <si>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</si>
  <si>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</si>
  <si>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</si>
  <si>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</si>
  <si>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</si>
  <si>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</si>
  <si>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</si>
  <si>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</si>
  <si>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</si>
  <si>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</si>
  <si>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</si>
  <si>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</si>
  <si>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</si>
  <si>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</si>
  <si>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</si>
  <si>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</si>
  <si>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</si>
  <si>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</si>
  <si>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</si>
  <si>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</si>
  <si>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</si>
  <si>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</si>
  <si>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</si>
  <si>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</si>
  <si>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</si>
  <si>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</si>
  <si>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</si>
  <si>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</si>
  <si>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</si>
  <si>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</si>
  <si>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</si>
  <si>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</si>
  <si>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</si>
  <si>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</si>
  <si>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</si>
  <si>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</si>
  <si>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</si>
  <si>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</si>
  <si>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</si>
  <si>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</si>
  <si>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</si>
  <si>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</si>
  <si>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</si>
  <si>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</si>
  <si>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</si>
  <si>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</si>
  <si>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</si>
  <si>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</si>
  <si>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</si>
  <si>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</si>
  <si>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</si>
  <si>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</si>
  <si>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</si>
  <si>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</si>
  <si>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</si>
  <si>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</si>
  <si>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</si>
  <si>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</si>
  <si>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</si>
  <si>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</si>
  <si>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</si>
  <si>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</si>
  <si>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</si>
  <si>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</si>
  <si>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</si>
  <si>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</si>
  <si>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</si>
  <si>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</si>
  <si>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</si>
  <si>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</si>
  <si>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</si>
  <si>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</si>
  <si>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</si>
  <si>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</si>
  <si>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</si>
  <si>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</si>
  <si>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</si>
  <si>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</si>
  <si>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</si>
  <si>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</si>
  <si>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</si>
  <si>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</si>
  <si>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</si>
  <si>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</si>
  <si>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</si>
  <si>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</si>
  <si>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</si>
  <si>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</si>
  <si>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</si>
  <si>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</si>
  <si>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</si>
  <si>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</si>
  <si>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</si>
  <si>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</si>
  <si>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</si>
  <si>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</si>
  <si>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</si>
  <si>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</si>
  <si>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</si>
  <si>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</si>
  <si>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</si>
  <si>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</si>
  <si>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</si>
  <si>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</si>
  <si>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</si>
  <si>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</si>
  <si>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</si>
  <si>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</si>
  <si>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</si>
  <si>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</si>
  <si>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</si>
  <si>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</si>
  <si>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</si>
  <si>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</si>
  <si>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</si>
  <si>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</si>
  <si>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</si>
  <si>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</si>
  <si>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</si>
  <si>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</si>
  <si>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</si>
  <si>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</si>
  <si>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</si>
  <si>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</si>
  <si>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</si>
  <si>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</si>
  <si>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</si>
  <si>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</si>
  <si>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</si>
  <si>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</si>
  <si>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</si>
  <si>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</si>
  <si>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</si>
  <si>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</si>
  <si>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</si>
  <si>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</si>
  <si>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</si>
  <si>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</si>
  <si>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</si>
  <si>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</si>
  <si>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</si>
  <si>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</si>
  <si>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</si>
  <si>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</si>
  <si>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</si>
  <si>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</si>
  <si>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</si>
  <si>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</si>
  <si>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</si>
  <si>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</si>
  <si>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</si>
  <si>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</si>
  <si>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</si>
  <si>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</si>
  <si>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</si>
  <si>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</si>
  <si>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</si>
  <si>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</si>
  <si>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</si>
  <si>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</si>
  <si>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</si>
  <si>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</si>
  <si>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</si>
  <si>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</si>
  <si>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</si>
  <si>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</si>
  <si>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</si>
  <si>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</si>
  <si>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</si>
  <si>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</si>
  <si>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</si>
  <si>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</si>
  <si>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</si>
  <si>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</si>
  <si>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</si>
  <si>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</si>
  <si>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</si>
  <si>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</si>
  <si>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</si>
  <si>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</si>
  <si>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</si>
  <si>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</si>
  <si>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</si>
  <si>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</si>
  <si>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</si>
  <si>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</si>
  <si>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</si>
  <si>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</si>
  <si>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</si>
  <si>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</si>
  <si>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</si>
  <si>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</si>
  <si>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</si>
  <si>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</si>
  <si>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</si>
  <si>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</si>
  <si>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</si>
  <si>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</si>
  <si>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</si>
  <si>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</si>
  <si>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</si>
  <si>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</si>
  <si>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</si>
  <si>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</si>
  <si>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</si>
  <si>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</si>
  <si>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</si>
  <si>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</si>
  <si>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</si>
  <si>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</si>
  <si>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</si>
  <si>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</si>
  <si>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</si>
  <si>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</si>
  <si>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</si>
  <si>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</si>
  <si>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</si>
  <si>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</si>
  <si>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</si>
  <si>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</si>
  <si>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</si>
  <si>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</si>
  <si>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</si>
  <si>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</si>
  <si>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</si>
  <si>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</si>
  <si>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</si>
  <si>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</si>
  <si>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</si>
  <si>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</si>
  <si>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</si>
  <si>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</si>
  <si>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</si>
  <si>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</si>
  <si>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</si>
  <si>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</si>
  <si>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</si>
  <si>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</si>
  <si>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</si>
  <si>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</si>
  <si>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</si>
  <si>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</si>
  <si>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</si>
  <si>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</si>
  <si>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</si>
  <si>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</si>
  <si>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</si>
  <si>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</si>
  <si>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</si>
  <si>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</si>
  <si>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</si>
  <si>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</si>
  <si>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</si>
  <si>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</si>
  <si>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</si>
  <si>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</si>
  <si>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</si>
  <si>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</si>
  <si>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</si>
  <si>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</si>
  <si>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</si>
  <si>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</si>
  <si>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</si>
  <si>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</si>
  <si>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</si>
  <si>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</si>
  <si>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</si>
  <si>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</si>
  <si>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</si>
  <si>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</si>
  <si>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</si>
  <si>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</si>
  <si>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</si>
  <si>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</si>
  <si>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</si>
  <si>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</si>
  <si>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</si>
  <si>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</si>
  <si>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</si>
  <si>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</si>
  <si>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</si>
  <si>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</si>
  <si>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</si>
  <si>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</si>
  <si>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</si>
  <si>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</si>
  <si>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</si>
  <si>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</si>
  <si>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</si>
  <si>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</si>
  <si>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</si>
  <si>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</si>
  <si>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</si>
  <si>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</si>
  <si>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</si>
  <si>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</si>
  <si>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</si>
  <si>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</si>
  <si>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</si>
  <si>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</si>
  <si>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</si>
  <si>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</si>
  <si>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</si>
  <si>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</si>
  <si>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</si>
  <si>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</si>
  <si>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</si>
  <si>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</si>
  <si>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</si>
  <si>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</si>
  <si>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</si>
  <si>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</si>
  <si>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</si>
  <si>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</si>
  <si>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</si>
  <si>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</si>
  <si>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</si>
  <si>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</si>
  <si>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</si>
  <si>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</si>
  <si>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</si>
  <si>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</si>
  <si>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</si>
  <si>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</si>
  <si>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</si>
  <si>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</si>
  <si>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</si>
  <si>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</si>
  <si>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</si>
  <si>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</si>
  <si>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</si>
  <si>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</si>
  <si>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</si>
  <si>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</si>
  <si>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</si>
  <si>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</si>
  <si>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</si>
  <si>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</si>
  <si>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</si>
  <si>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</si>
  <si>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</si>
  <si>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</si>
  <si>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</si>
  <si>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</si>
  <si>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</si>
  <si>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</si>
  <si>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</si>
  <si>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</si>
  <si>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</si>
  <si>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</si>
  <si>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</si>
  <si>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</si>
  <si>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</si>
  <si>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</si>
  <si>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</si>
  <si>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</si>
  <si>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</si>
  <si>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</si>
  <si>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</si>
  <si>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</si>
  <si>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</si>
  <si>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</si>
  <si>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</si>
  <si>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</si>
  <si>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</si>
  <si>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</si>
  <si>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</si>
  <si>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</si>
  <si>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</si>
  <si>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</si>
  <si>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</si>
  <si>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</si>
  <si>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</si>
  <si>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</si>
  <si>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</si>
  <si>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</si>
  <si>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</si>
  <si>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</si>
  <si>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</si>
  <si>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</si>
  <si>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</si>
  <si>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</si>
  <si>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</si>
  <si>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</si>
  <si>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</si>
  <si>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</si>
  <si>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</si>
  <si>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</si>
  <si>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</si>
  <si>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</si>
  <si>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</si>
  <si>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</si>
  <si>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</si>
  <si>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</si>
  <si>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</si>
  <si>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</si>
  <si>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</si>
  <si>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</si>
  <si>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</si>
  <si>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</si>
  <si>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</si>
  <si>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</si>
  <si>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</si>
  <si>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</si>
  <si>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</si>
  <si>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</si>
  <si>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</si>
  <si>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</si>
  <si>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</si>
  <si>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</si>
  <si>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</si>
  <si>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</si>
  <si>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</si>
  <si>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</si>
  <si>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</si>
  <si>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</si>
  <si>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</si>
  <si>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</si>
  <si>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</si>
  <si>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</si>
  <si>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</si>
  <si>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</si>
  <si>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</si>
  <si>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</si>
  <si>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</si>
  <si>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</si>
  <si>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</si>
  <si>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</si>
  <si>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</si>
  <si>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</si>
  <si>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</si>
  <si>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</si>
  <si>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</si>
  <si>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</si>
  <si>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</si>
  <si>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</si>
  <si>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</si>
  <si>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</si>
  <si>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</si>
  <si>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</si>
  <si>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</si>
  <si>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</si>
  <si>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</si>
  <si>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</si>
  <si>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</si>
  <si>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</si>
  <si>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</si>
  <si>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</si>
  <si>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</si>
  <si>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</si>
  <si>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</si>
  <si>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</si>
  <si>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</si>
  <si>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</si>
  <si>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</si>
  <si>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</si>
  <si>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</si>
  <si>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</si>
  <si>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</si>
  <si>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</si>
  <si>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</si>
  <si>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</si>
  <si>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</si>
  <si>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</si>
  <si>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</si>
  <si>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</si>
  <si>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</si>
  <si>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</si>
  <si>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</si>
  <si>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</si>
  <si>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</si>
  <si>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</si>
  <si>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</si>
  <si>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</si>
  <si>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</si>
  <si>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</si>
  <si>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</si>
  <si>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</si>
  <si>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</si>
  <si>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</si>
  <si>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</si>
  <si>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</si>
  <si>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</si>
  <si>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</si>
  <si>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</si>
  <si>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</si>
  <si>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</si>
  <si>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</si>
  <si>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</si>
  <si>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</si>
  <si>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</si>
  <si>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</si>
  <si>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</si>
  <si>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</si>
  <si>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</si>
  <si>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</si>
  <si>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</si>
  <si>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</si>
  <si>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</si>
  <si>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</si>
  <si>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</si>
  <si>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</si>
  <si>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</si>
  <si>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</si>
  <si>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</si>
  <si>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</si>
  <si>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</si>
  <si>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</si>
  <si>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</si>
  <si>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</si>
  <si>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</si>
  <si>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</si>
  <si>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</si>
  <si>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</si>
  <si>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</si>
  <si>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</si>
  <si>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</si>
  <si>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</si>
  <si>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</si>
  <si>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</si>
  <si>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</si>
  <si>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</si>
  <si>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</si>
  <si>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</si>
  <si>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</si>
  <si>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</si>
  <si>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</si>
  <si>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</si>
  <si>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</si>
  <si>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</si>
  <si>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</si>
  <si>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</si>
  <si>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</si>
  <si>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</si>
  <si>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</si>
  <si>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</si>
  <si>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</si>
  <si>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</si>
  <si>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</si>
  <si>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</si>
  <si>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</si>
  <si>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</si>
  <si>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</si>
  <si>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</si>
  <si>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</si>
  <si>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</si>
  <si>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</si>
  <si>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</si>
  <si>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</si>
  <si>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</si>
  <si>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</si>
  <si>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</si>
  <si>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</si>
  <si>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</si>
  <si>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</si>
  <si>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</si>
  <si>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</si>
  <si>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</si>
  <si>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</si>
  <si>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</si>
  <si>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</si>
  <si>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</si>
  <si>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</si>
  <si>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</si>
  <si>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</si>
  <si>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</si>
  <si>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</si>
  <si>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</si>
  <si>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</si>
  <si>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</si>
  <si>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</si>
  <si>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</si>
  <si>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</si>
  <si>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</si>
  <si>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</si>
  <si>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</si>
  <si>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</si>
  <si>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</si>
  <si>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</si>
  <si>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</si>
  <si>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</si>
  <si>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</si>
  <si>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</si>
  <si>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</si>
  <si>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</si>
  <si>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</si>
  <si>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</si>
  <si>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</si>
  <si>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</si>
  <si>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</si>
  <si>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</si>
  <si>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</si>
  <si>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</si>
  <si>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</si>
  <si>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</si>
  <si>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</si>
  <si>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</si>
  <si>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</si>
  <si>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</si>
  <si>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</si>
  <si>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</si>
  <si>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</si>
  <si>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</si>
  <si>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</si>
  <si>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</si>
  <si>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</si>
  <si>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</si>
  <si>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</si>
  <si>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</si>
  <si>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</si>
  <si>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</si>
  <si>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</si>
  <si>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</si>
  <si>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</si>
  <si>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</si>
  <si>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</si>
  <si>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</si>
  <si>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</si>
  <si>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</si>
  <si>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</si>
  <si>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</si>
  <si>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</si>
  <si>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</si>
  <si>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</si>
  <si>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</si>
  <si>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</si>
  <si>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</si>
  <si>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</si>
  <si>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</si>
  <si>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</si>
  <si>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</si>
  <si>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</si>
  <si>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</si>
  <si>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</si>
  <si>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</si>
  <si>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</si>
  <si>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</si>
  <si>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</si>
  <si>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</si>
  <si>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</si>
  <si>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</si>
  <si>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</si>
  <si>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</si>
  <si>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</si>
  <si>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</si>
  <si>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</si>
  <si>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</si>
  <si>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</si>
  <si>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</si>
  <si>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</si>
  <si>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</si>
  <si>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</si>
  <si>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</si>
  <si>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</si>
  <si>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</si>
  <si>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</si>
  <si>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</si>
  <si>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</si>
  <si>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</si>
  <si>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</si>
  <si>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</si>
  <si>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</si>
  <si>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</si>
  <si>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</si>
  <si>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</si>
  <si>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</si>
  <si>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</si>
  <si>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</si>
  <si>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</si>
  <si>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</si>
  <si>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</si>
  <si>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</si>
  <si>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</si>
  <si>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</si>
  <si>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</si>
  <si>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</si>
  <si>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</si>
  <si>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</si>
  <si>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</si>
  <si>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</si>
  <si>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</si>
  <si>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</si>
  <si>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</si>
  <si>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</si>
  <si>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</si>
  <si>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</si>
  <si>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</si>
  <si>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</si>
  <si>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</si>
  <si>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</si>
  <si>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</si>
  <si>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</si>
  <si>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</si>
  <si>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</si>
  <si>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</si>
  <si>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</si>
  <si>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</si>
  <si>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</si>
  <si>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</si>
  <si>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</si>
  <si>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</si>
  <si>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</si>
  <si>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</si>
  <si>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</si>
  <si>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</si>
  <si>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</si>
  <si>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</si>
  <si>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</si>
  <si>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</si>
  <si>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</si>
  <si>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</si>
  <si>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</si>
  <si>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</si>
  <si>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</si>
  <si>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</si>
  <si>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</si>
  <si>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</si>
  <si>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</si>
  <si>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</si>
  <si>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</si>
  <si>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</si>
  <si>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</si>
  <si>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</si>
  <si>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</si>
  <si>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</si>
  <si>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</si>
  <si>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</si>
  <si>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</si>
  <si>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</si>
  <si>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</si>
  <si>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</si>
  <si>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</si>
  <si>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</si>
  <si>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</si>
  <si>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</si>
  <si>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</si>
  <si>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</si>
  <si>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</si>
  <si>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</si>
  <si>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</si>
  <si>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</si>
  <si>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</si>
  <si>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</si>
  <si>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</si>
  <si>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</si>
  <si>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</si>
  <si>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</si>
  <si>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</si>
  <si>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</si>
  <si>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</si>
  <si>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</si>
  <si>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</si>
  <si>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</si>
  <si>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</si>
  <si>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</si>
  <si>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</si>
  <si>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</si>
  <si>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</si>
  <si>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</si>
  <si>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</si>
  <si>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</si>
  <si>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</si>
  <si>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</si>
  <si>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</si>
  <si>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</si>
  <si>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</si>
  <si>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</si>
  <si>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</si>
  <si>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</si>
  <si>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</si>
  <si>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</si>
  <si>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</si>
  <si>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</si>
  <si>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</si>
  <si>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</si>
  <si>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</si>
  <si>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</si>
  <si>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</si>
  <si>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</si>
  <si>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</si>
  <si>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</si>
  <si>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</si>
  <si>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</si>
  <si>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</si>
  <si>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</si>
  <si>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</si>
  <si>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</si>
  <si>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</si>
  <si>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</si>
  <si>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</si>
  <si>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</si>
  <si>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</si>
  <si>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</si>
  <si>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</si>
  <si>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</si>
  <si>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</si>
  <si>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</si>
  <si>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</si>
  <si>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</si>
  <si>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</si>
  <si>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</si>
  <si>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</si>
  <si>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</si>
  <si>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</si>
  <si>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</si>
  <si>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</si>
  <si>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</si>
  <si>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</si>
  <si>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</si>
  <si>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</si>
  <si>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</si>
  <si>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</si>
  <si>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</si>
  <si>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</si>
  <si>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</si>
  <si>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</si>
  <si>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</si>
  <si>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</si>
  <si>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</si>
  <si>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</si>
  <si>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</si>
  <si>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</si>
  <si>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</si>
  <si>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</si>
  <si>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</si>
  <si>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</si>
  <si>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</si>
  <si>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</si>
  <si>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</si>
  <si>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</si>
  <si>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</si>
  <si>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</si>
  <si>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</si>
  <si>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</si>
  <si>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</si>
  <si>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</si>
  <si>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</si>
  <si>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</si>
  <si>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</si>
  <si>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</si>
  <si>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</si>
  <si>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</si>
  <si>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</si>
  <si>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</si>
  <si>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</si>
  <si>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</si>
  <si>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</si>
  <si>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</si>
  <si>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</si>
  <si>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</si>
  <si>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</si>
  <si>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</si>
  <si>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</si>
  <si>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</si>
  <si>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</si>
  <si>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</si>
  <si>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</si>
  <si>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</si>
  <si>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</si>
  <si>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</si>
  <si>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</si>
  <si>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</si>
  <si>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</si>
  <si>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</si>
  <si>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</si>
  <si>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</si>
  <si>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</si>
  <si>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</si>
  <si>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</si>
  <si>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</si>
  <si>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</si>
  <si>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</si>
  <si>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</si>
  <si>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</si>
  <si>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</si>
  <si>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</si>
  <si>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</si>
  <si>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</si>
  <si>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</si>
  <si>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</si>
  <si>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</si>
  <si>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</si>
  <si>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</si>
  <si>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</si>
  <si>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</si>
  <si>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</si>
  <si>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</si>
  <si>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</si>
  <si>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</si>
  <si>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</si>
  <si>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</si>
  <si>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</si>
  <si>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</si>
  <si>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</si>
  <si>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</si>
  <si>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</si>
  <si>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</si>
  <si>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</si>
  <si>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</si>
  <si>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</si>
  <si>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</si>
  <si>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</si>
  <si>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</si>
  <si>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</si>
  <si>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</si>
  <si>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</si>
  <si>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</si>
  <si>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</si>
  <si>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</si>
  <si>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</si>
  <si>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</si>
  <si>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</si>
  <si>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</si>
  <si>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</si>
  <si>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</si>
  <si>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</si>
  <si>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</si>
  <si>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</si>
  <si>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</si>
  <si>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</si>
  <si>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</si>
  <si>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</si>
  <si>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</si>
  <si>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</si>
  <si>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</si>
  <si>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</si>
  <si>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</si>
  <si>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</si>
  <si>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</si>
  <si>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</si>
  <si>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</si>
  <si>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</si>
  <si>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</si>
  <si>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</si>
  <si>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</si>
  <si>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</si>
  <si>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</si>
  <si>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</si>
  <si>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</si>
  <si>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</si>
  <si>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</si>
  <si>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</si>
  <si>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</si>
  <si>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</si>
  <si>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</si>
  <si>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</si>
  <si>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</si>
  <si>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</si>
  <si>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</si>
  <si>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</si>
  <si>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</si>
  <si>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</si>
  <si>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</si>
  <si>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</si>
  <si>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</si>
  <si>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</si>
  <si>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</si>
  <si>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</si>
  <si>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</si>
  <si>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</si>
  <si>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</si>
  <si>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</si>
  <si>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</si>
  <si>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</si>
  <si>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</si>
  <si>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</si>
  <si>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</si>
  <si>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</si>
  <si>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</si>
  <si>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</si>
  <si>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</si>
  <si>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</si>
  <si>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</si>
  <si>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</si>
  <si>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</si>
  <si>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</si>
  <si>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</si>
  <si>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</si>
  <si>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</si>
  <si>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</si>
  <si>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</si>
  <si>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</si>
  <si>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</si>
  <si>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</si>
  <si>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</si>
  <si>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</si>
  <si>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</si>
  <si>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</si>
  <si>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</si>
  <si>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</si>
  <si>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</si>
  <si>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</si>
  <si>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</si>
  <si>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</si>
  <si>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</si>
  <si>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</si>
  <si>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</si>
  <si>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</si>
  <si>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</si>
  <si>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</si>
  <si>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</si>
  <si>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</si>
  <si>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</si>
  <si>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</si>
  <si>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</si>
  <si>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</si>
  <si>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</si>
  <si>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</si>
  <si>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</si>
  <si>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</si>
  <si>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</si>
  <si>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</si>
  <si>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</si>
  <si>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</si>
  <si>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</si>
  <si>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</si>
  <si>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</si>
  <si>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</si>
  <si>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</si>
  <si>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</si>
  <si>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</si>
  <si>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</si>
  <si>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</si>
  <si>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</si>
  <si>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</si>
  <si>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</si>
  <si>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</si>
  <si>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</si>
  <si>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</si>
  <si>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</si>
  <si>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</si>
  <si>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</si>
  <si>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</si>
  <si>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</si>
  <si>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</si>
  <si>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</si>
  <si>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</si>
  <si>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</si>
  <si>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</si>
  <si>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</si>
  <si>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</si>
  <si>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</si>
  <si>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</si>
  <si>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</si>
  <si>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</si>
  <si>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</si>
  <si>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</si>
  <si>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</si>
  <si>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</si>
  <si>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</si>
  <si>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</si>
  <si>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</si>
  <si>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</si>
  <si>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</si>
  <si>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</si>
  <si>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</si>
  <si>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</si>
  <si>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</si>
  <si>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</si>
  <si>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</si>
  <si>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</si>
  <si>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</si>
  <si>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</si>
  <si>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</si>
  <si>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</si>
  <si>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</si>
  <si>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</si>
  <si>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</si>
  <si>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</si>
  <si>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</si>
  <si>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</si>
  <si>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</si>
  <si>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</si>
  <si>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</si>
  <si>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</si>
  <si>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</si>
  <si>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</si>
  <si>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</si>
  <si>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</si>
  <si>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</si>
  <si>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</si>
  <si>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</si>
  <si>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</si>
  <si>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</si>
  <si>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</si>
  <si>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</si>
  <si>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</si>
  <si>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</si>
  <si>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</si>
  <si>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</si>
  <si>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</si>
  <si>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</si>
  <si>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</si>
  <si>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</si>
  <si>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</si>
  <si>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</si>
  <si>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</si>
  <si>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</si>
  <si>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</si>
  <si>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</si>
  <si>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</si>
  <si>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</si>
  <si>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</si>
  <si>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</si>
  <si>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</si>
  <si>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</si>
  <si>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</si>
  <si>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</si>
  <si>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</si>
  <si>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</si>
  <si>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</si>
  <si>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</si>
  <si>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</si>
  <si>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</si>
  <si>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</si>
  <si>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</si>
  <si>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</si>
  <si>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</si>
  <si>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</si>
  <si>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</si>
  <si>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</si>
  <si>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</si>
  <si>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</si>
  <si>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</si>
  <si>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</si>
  <si>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</si>
  <si>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</si>
  <si>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</si>
  <si>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</si>
  <si>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</si>
  <si>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</si>
  <si>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</si>
  <si>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</si>
  <si>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</si>
  <si>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</si>
  <si>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</si>
  <si>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</si>
  <si>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</si>
  <si>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</si>
  <si>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</si>
  <si>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</si>
  <si>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</si>
  <si>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</si>
  <si>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</si>
  <si>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</si>
  <si>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</si>
  <si>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</si>
  <si>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</si>
  <si>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</si>
  <si>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</si>
  <si>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</si>
  <si>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</si>
  <si>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</si>
  <si>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</si>
  <si>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</si>
  <si>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</si>
  <si>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</si>
  <si>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</si>
  <si>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</si>
  <si>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</si>
  <si>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</si>
  <si>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</si>
  <si>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</si>
  <si>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</si>
  <si>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</si>
  <si>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</si>
  <si>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</si>
  <si>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</si>
  <si>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</si>
  <si>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</si>
  <si>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</si>
  <si>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</si>
  <si>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</si>
  <si>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</si>
  <si>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</si>
  <si>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</si>
  <si>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</si>
  <si>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</si>
  <si>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</si>
  <si>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</si>
  <si>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</si>
  <si>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</si>
  <si>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</si>
  <si>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</si>
  <si>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</si>
  <si>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</si>
  <si>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</si>
  <si>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</si>
  <si>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</si>
  <si>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</si>
  <si>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</si>
  <si>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</si>
  <si>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</si>
  <si>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</si>
  <si>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</si>
  <si>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</si>
  <si>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</si>
  <si>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</si>
  <si>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</si>
  <si>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</si>
  <si>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</si>
  <si>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</si>
  <si>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</si>
  <si>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</si>
  <si>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</si>
  <si>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</si>
  <si>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</si>
  <si>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</si>
  <si>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</si>
  <si>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</si>
  <si>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</si>
  <si>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</si>
  <si>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</si>
  <si>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</si>
  <si>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</si>
  <si>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</si>
  <si>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</si>
  <si>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</si>
  <si>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</si>
  <si>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</si>
  <si>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</si>
  <si>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</si>
  <si>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</si>
  <si>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</si>
  <si>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</si>
  <si>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</si>
  <si>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</si>
  <si>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</si>
  <si>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</si>
  <si>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</si>
  <si>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</si>
  <si>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</si>
  <si>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</si>
  <si>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</si>
  <si>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</si>
  <si>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</si>
  <si>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</si>
  <si>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</si>
  <si>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</si>
  <si>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</si>
  <si>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</si>
  <si>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</si>
  <si>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</si>
  <si>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</si>
  <si>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</si>
  <si>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</si>
  <si>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</si>
  <si>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</si>
  <si>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</si>
  <si>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</si>
  <si>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</si>
  <si>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</si>
  <si>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</si>
  <si>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</si>
  <si>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</si>
  <si>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</si>
  <si>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</si>
  <si>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</si>
  <si>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</si>
  <si>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</si>
  <si>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</si>
  <si>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</si>
  <si>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</si>
  <si>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</si>
  <si>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</si>
  <si>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</si>
  <si>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</si>
  <si>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</si>
  <si>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</si>
  <si>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</si>
  <si>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</si>
  <si>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</si>
  <si>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</si>
  <si>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</si>
  <si>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</si>
  <si>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</si>
  <si>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</si>
  <si>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</si>
  <si>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</si>
  <si>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</si>
  <si>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</si>
  <si>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</si>
  <si>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</si>
  <si>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</si>
  <si>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</si>
  <si>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</si>
  <si>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</si>
  <si>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</si>
  <si>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</si>
  <si>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</si>
  <si>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</si>
  <si>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</si>
  <si>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</si>
  <si>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</si>
  <si>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</si>
  <si>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</si>
  <si>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</si>
  <si>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</si>
  <si>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</si>
  <si>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</si>
  <si>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</si>
  <si>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</si>
  <si>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</si>
  <si>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</si>
  <si>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</si>
  <si>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</si>
  <si>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</si>
  <si>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</si>
  <si>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</si>
  <si>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</si>
  <si>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</si>
  <si>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</si>
  <si>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</si>
  <si>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</si>
  <si>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</si>
  <si>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</si>
  <si>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</si>
  <si>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</si>
  <si>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</si>
  <si>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</si>
  <si>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</si>
  <si>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</si>
  <si>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</si>
  <si>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</si>
  <si>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</si>
  <si>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</si>
  <si>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</si>
  <si>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</si>
  <si>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</si>
  <si>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</si>
  <si>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</si>
  <si>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</si>
  <si>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</si>
  <si>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</si>
  <si>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</si>
  <si>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</si>
  <si>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</si>
  <si>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</si>
  <si>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</si>
  <si>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</si>
  <si>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</si>
  <si>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</si>
  <si>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</si>
  <si>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</si>
  <si>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</si>
  <si>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</si>
  <si>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</si>
  <si>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</si>
  <si>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</si>
  <si>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</si>
  <si>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</si>
  <si>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</si>
  <si>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</si>
  <si>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</si>
  <si>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</si>
  <si>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</si>
  <si>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</si>
  <si>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</si>
  <si>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</si>
  <si>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</si>
  <si>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</si>
  <si>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</si>
  <si>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</si>
  <si>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</si>
  <si>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</si>
  <si>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</si>
  <si>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</si>
  <si>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</si>
  <si>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</si>
  <si>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</si>
  <si>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</si>
  <si>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</si>
  <si>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</si>
  <si>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</si>
  <si>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</si>
  <si>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</si>
  <si>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</si>
  <si>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</si>
  <si>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</si>
  <si>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</si>
  <si>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</si>
  <si>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</si>
  <si>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</si>
  <si>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</si>
  <si>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</si>
  <si>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</si>
  <si>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</si>
  <si>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</si>
  <si>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</si>
  <si>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</si>
  <si>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</si>
  <si>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</si>
  <si>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</si>
  <si>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</si>
  <si>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</si>
  <si>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</si>
  <si>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</si>
  <si>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</si>
  <si>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</si>
  <si>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</si>
  <si>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</si>
  <si>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</si>
  <si>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</si>
  <si>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</si>
  <si>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</si>
  <si>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</si>
  <si>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</si>
  <si>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</si>
  <si>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</si>
  <si>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</si>
  <si>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</si>
  <si>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</si>
  <si>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</si>
  <si>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</si>
  <si>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</si>
  <si>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</si>
  <si>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</si>
  <si>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</si>
  <si>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</si>
  <si>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</si>
  <si>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</si>
  <si>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</si>
  <si>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</si>
  <si>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</si>
  <si>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</si>
  <si>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</si>
  <si>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</si>
  <si>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</si>
  <si>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</si>
  <si>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</si>
  <si>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</si>
  <si>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</si>
  <si>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</si>
  <si>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</si>
  <si>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</si>
  <si>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</si>
  <si>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</si>
  <si>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</si>
  <si>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</si>
  <si>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</si>
  <si>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</si>
  <si>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</si>
  <si>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</si>
  <si>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</si>
  <si>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</si>
  <si>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</si>
  <si>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</si>
  <si>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</si>
  <si>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</si>
  <si>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</si>
  <si>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</si>
  <si>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</si>
  <si>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</si>
  <si>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</si>
  <si>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</si>
  <si>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</si>
  <si>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</si>
  <si>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</si>
  <si>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</si>
  <si>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</si>
  <si>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</si>
  <si>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</si>
  <si>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</si>
  <si>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</si>
  <si>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</si>
  <si>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</si>
  <si>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</si>
  <si>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</si>
  <si>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</si>
  <si>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</si>
  <si>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</si>
  <si>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</si>
  <si>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</si>
  <si>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</si>
  <si>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</si>
  <si>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</si>
  <si>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</si>
  <si>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</si>
  <si>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</si>
  <si>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</si>
  <si>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</si>
  <si>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</si>
  <si>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</si>
  <si>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</si>
  <si>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</si>
  <si>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</si>
  <si>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</si>
  <si>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</si>
  <si>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</si>
  <si>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</si>
  <si>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</si>
  <si>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</si>
  <si>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</si>
  <si>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</si>
  <si>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</si>
  <si>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</si>
  <si>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</si>
  <si>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</si>
  <si>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</si>
  <si>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</si>
  <si>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</si>
  <si>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</si>
  <si>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</si>
  <si>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</si>
  <si>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</si>
  <si>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</si>
  <si>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</si>
  <si>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</si>
  <si>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</si>
  <si>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</si>
  <si>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</si>
  <si>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</si>
  <si>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</si>
  <si>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</si>
  <si>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</si>
  <si>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</si>
  <si>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</si>
  <si>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</si>
  <si>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</si>
  <si>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</si>
  <si>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</si>
  <si>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</si>
  <si>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</si>
  <si>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</si>
  <si>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</si>
  <si>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</si>
  <si>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</si>
  <si>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</si>
  <si>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</si>
  <si>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</si>
  <si>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</si>
  <si>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</si>
  <si>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</si>
  <si>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</si>
  <si>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</si>
  <si>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</si>
  <si>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</si>
  <si>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</si>
  <si>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</si>
  <si>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</si>
  <si>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</si>
  <si>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</si>
  <si>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</si>
  <si>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</si>
  <si>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</si>
  <si>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</si>
  <si>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</si>
  <si>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</si>
  <si>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</si>
  <si>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</si>
  <si>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</si>
  <si>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</si>
  <si>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</si>
  <si>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</si>
  <si>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</si>
  <si>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</si>
  <si>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</si>
  <si>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</si>
  <si>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</si>
  <si>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</si>
  <si>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</si>
  <si>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</si>
  <si>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</si>
  <si>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</si>
  <si>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</si>
  <si>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</si>
  <si>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</si>
  <si>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</si>
  <si>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</si>
  <si>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</si>
  <si>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</si>
  <si>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</si>
  <si>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</si>
  <si>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</si>
  <si>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</si>
  <si>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</si>
  <si>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</si>
  <si>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</si>
  <si>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</si>
  <si>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</si>
  <si>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</si>
  <si>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</si>
  <si>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</si>
  <si>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</si>
  <si>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</si>
  <si>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</si>
  <si>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</si>
  <si>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</si>
  <si>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</si>
  <si>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</si>
  <si>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</si>
  <si>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</si>
  <si>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</si>
  <si>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</si>
  <si>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</si>
  <si>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</si>
  <si>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</si>
  <si>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</si>
  <si>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</si>
  <si>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</si>
  <si>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</si>
  <si>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</si>
  <si>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</si>
  <si>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</si>
  <si>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</si>
  <si>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</si>
  <si>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</si>
  <si>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</si>
  <si>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</si>
  <si>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</si>
  <si>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</si>
  <si>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</si>
  <si>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</si>
  <si>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</si>
  <si>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</si>
  <si>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</si>
  <si>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</si>
  <si>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</si>
  <si>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</si>
  <si>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</si>
  <si>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</si>
  <si>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</si>
  <si>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</si>
  <si>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</si>
  <si>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</si>
  <si>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</si>
  <si>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</si>
  <si>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</si>
  <si>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</si>
  <si>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</si>
  <si>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</si>
  <si>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</si>
  <si>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</si>
  <si>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</si>
  <si>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</si>
  <si>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</si>
  <si>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</si>
  <si>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</si>
  <si>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</si>
  <si>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</si>
  <si>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</si>
  <si>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</si>
  <si>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</si>
  <si>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</si>
  <si>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</si>
  <si>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</si>
  <si>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</si>
  <si>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</si>
  <si>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</si>
  <si>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</si>
  <si>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</si>
  <si>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</si>
  <si>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</si>
  <si>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</si>
  <si>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</si>
  <si>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</si>
  <si>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</si>
  <si>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</si>
  <si>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</si>
  <si>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</si>
  <si>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</si>
  <si>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</si>
  <si>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</si>
  <si>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</si>
  <si>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</si>
  <si>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</si>
  <si>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</si>
  <si>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</si>
  <si>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</si>
  <si>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</si>
  <si>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</si>
  <si>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</si>
  <si>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</si>
  <si>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</si>
  <si>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</si>
  <si>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</si>
  <si>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</si>
  <si>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</si>
  <si>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</si>
  <si>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</si>
  <si>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</si>
  <si>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</si>
  <si>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</si>
  <si>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</si>
  <si>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</si>
  <si>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</si>
  <si>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</si>
  <si>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</si>
  <si>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</si>
  <si>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</si>
  <si>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</si>
  <si>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</si>
  <si>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</si>
  <si>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</si>
  <si>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</si>
  <si>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</si>
  <si>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</si>
  <si>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</si>
  <si>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</si>
  <si>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</si>
  <si>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</si>
  <si>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</si>
  <si>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</si>
  <si>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</si>
  <si>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</si>
  <si>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</si>
  <si>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</si>
  <si>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</si>
  <si>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</si>
  <si>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</si>
  <si>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</si>
  <si>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</si>
  <si>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</si>
  <si>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</si>
  <si>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</si>
  <si>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</si>
  <si>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</si>
  <si>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</si>
  <si>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</si>
  <si>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</si>
  <si>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</si>
  <si>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</si>
  <si>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</si>
  <si>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</si>
  <si>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</si>
  <si>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</si>
  <si>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</si>
  <si>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</si>
  <si>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</si>
  <si>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</si>
  <si>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</si>
  <si>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</si>
  <si>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</si>
  <si>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</si>
  <si>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</si>
  <si>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</si>
  <si>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</si>
  <si>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</si>
  <si>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</si>
  <si>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</si>
  <si>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</si>
  <si>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</si>
  <si>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</si>
  <si>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</si>
  <si>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</si>
  <si>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</si>
  <si>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</si>
  <si>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</si>
  <si>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</si>
  <si>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</si>
  <si>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</si>
  <si>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</si>
  <si>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</si>
  <si>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</si>
  <si>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</si>
  <si>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</si>
  <si>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</si>
  <si>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</si>
  <si>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</si>
  <si>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</si>
  <si>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</si>
  <si>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</si>
  <si>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</si>
  <si>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</si>
  <si>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</si>
  <si>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</si>
  <si>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</si>
  <si>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</si>
  <si>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</si>
  <si>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</si>
  <si>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</si>
  <si>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</si>
  <si>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</si>
  <si>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</si>
  <si>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</si>
  <si>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</si>
  <si>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</si>
  <si>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</si>
  <si>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</si>
  <si>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</si>
  <si>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</si>
  <si>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</si>
  <si>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</si>
  <si>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</si>
  <si>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</si>
  <si>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</si>
  <si>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</si>
  <si>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</si>
  <si>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</si>
  <si>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</si>
  <si>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</si>
  <si>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</si>
  <si>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</si>
  <si>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</si>
  <si>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</si>
  <si>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</si>
  <si>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</si>
  <si>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</si>
  <si>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</si>
  <si>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</si>
  <si>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</si>
  <si>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</si>
  <si>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</si>
  <si>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</si>
  <si>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</si>
  <si>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</si>
  <si>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</si>
  <si>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</si>
  <si>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</si>
  <si>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</si>
  <si>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</si>
  <si>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</si>
  <si>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</si>
  <si>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</si>
  <si>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</si>
  <si>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</si>
  <si>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</si>
  <si>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</si>
  <si>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</si>
  <si>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</si>
  <si>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</si>
  <si>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</si>
  <si>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</si>
  <si>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</si>
  <si>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</si>
  <si>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</si>
  <si>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</si>
  <si>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</si>
  <si>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</si>
  <si>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</si>
  <si>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</si>
  <si>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</si>
  <si>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</si>
  <si>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</si>
  <si>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</si>
  <si>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</si>
  <si>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</si>
  <si>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</si>
  <si>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</si>
  <si>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</si>
  <si>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</si>
  <si>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</si>
  <si>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</si>
  <si>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</si>
  <si>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</si>
  <si>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</si>
  <si>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</si>
  <si>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</si>
  <si>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</si>
  <si>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</si>
  <si>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</si>
  <si>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</si>
  <si>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</si>
  <si>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</si>
  <si>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</si>
  <si>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</si>
  <si>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</si>
  <si>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</si>
  <si>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</si>
  <si>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</si>
  <si>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</si>
  <si>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</si>
  <si>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</si>
  <si>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</si>
  <si>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</si>
  <si>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</si>
  <si>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</si>
  <si>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</si>
  <si>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</si>
  <si>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</si>
  <si>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</si>
  <si>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</si>
  <si>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</si>
  <si>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</si>
  <si>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</si>
  <si>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</si>
  <si>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</si>
  <si>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</si>
  <si>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</si>
  <si>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</si>
  <si>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</si>
  <si>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</si>
  <si>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</si>
  <si>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</si>
  <si>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</si>
  <si>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</si>
  <si>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</si>
  <si>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</si>
  <si>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</si>
  <si>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</si>
  <si>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</si>
  <si>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</si>
  <si>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</si>
  <si>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</si>
  <si>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</si>
  <si>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</si>
  <si>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</si>
  <si>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</si>
  <si>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</si>
  <si>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</si>
  <si>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</si>
  <si>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</si>
  <si>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</si>
  <si>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</si>
  <si>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</si>
  <si>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</si>
  <si>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</si>
  <si>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</si>
  <si>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</si>
  <si>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</si>
  <si>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</si>
  <si>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</si>
  <si>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</si>
  <si>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</si>
  <si>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</si>
  <si>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</si>
  <si>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</si>
  <si>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</si>
  <si>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</si>
  <si>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</si>
  <si>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</si>
  <si>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</si>
  <si>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</si>
  <si>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</si>
  <si>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</si>
  <si>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</si>
  <si>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</si>
  <si>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</si>
  <si>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</si>
  <si>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</si>
  <si>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</si>
  <si>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</si>
  <si>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</si>
  <si>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</si>
  <si>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</si>
  <si>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</si>
  <si>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</si>
  <si>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</si>
  <si>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</si>
  <si>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</si>
  <si>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</si>
  <si>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</si>
  <si>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</si>
  <si>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</si>
  <si>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</si>
  <si>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</si>
  <si>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</si>
  <si>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</si>
  <si>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</si>
  <si>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</si>
  <si>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</si>
  <si>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</si>
  <si>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</si>
  <si>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</si>
  <si>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</si>
  <si>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</si>
  <si>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</si>
  <si>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</si>
  <si>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</si>
  <si>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</si>
  <si>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</si>
  <si>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</si>
  <si>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</si>
  <si>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</si>
  <si>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</si>
  <si>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</si>
  <si>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</si>
  <si>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</si>
  <si>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</si>
  <si>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</si>
  <si>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</si>
  <si>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</si>
  <si>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</si>
  <si>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</si>
  <si>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</si>
  <si>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</si>
  <si>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</si>
  <si>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</si>
  <si>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</si>
  <si>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</si>
  <si>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</si>
  <si>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</si>
  <si>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</si>
  <si>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</si>
  <si>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</si>
  <si>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</si>
  <si>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</si>
  <si>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</si>
  <si>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</si>
  <si>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</si>
  <si>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</si>
  <si>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</si>
  <si>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</si>
  <si>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</si>
  <si>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</si>
  <si>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</si>
  <si>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</si>
  <si>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</si>
  <si>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</si>
  <si>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</si>
  <si>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</si>
  <si>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</si>
  <si>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</si>
  <si>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</si>
  <si>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</si>
  <si>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</si>
  <si>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</si>
  <si>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</si>
  <si>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</si>
  <si>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</si>
  <si>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</si>
  <si>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</si>
  <si>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</si>
  <si>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</si>
  <si>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</si>
  <si>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</si>
  <si>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</si>
  <si>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</si>
  <si>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</si>
  <si>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</si>
  <si>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</si>
  <si>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</si>
  <si>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</si>
  <si>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</si>
  <si>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</si>
  <si>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</si>
  <si>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</si>
  <si>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</si>
  <si>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</si>
  <si>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</si>
  <si>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</si>
  <si>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</si>
  <si>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</si>
  <si>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</si>
  <si>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</si>
  <si>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</si>
  <si>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</si>
  <si>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</si>
  <si>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</si>
  <si>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</si>
  <si>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</si>
  <si>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</si>
  <si>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</si>
  <si>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</si>
  <si>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</si>
  <si>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</si>
  <si>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</si>
  <si>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</si>
  <si>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</si>
  <si>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</si>
  <si>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</si>
  <si>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</si>
  <si>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</si>
  <si>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</si>
  <si>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</si>
  <si>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</si>
  <si>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</si>
  <si>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</si>
  <si>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</si>
  <si>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</si>
  <si>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</si>
  <si>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</si>
  <si>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</si>
  <si>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</si>
  <si>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</si>
  <si>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</si>
  <si>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</si>
  <si>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</si>
  <si>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</si>
  <si>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</si>
  <si>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</si>
  <si>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</si>
  <si>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</si>
  <si>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</si>
  <si>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</si>
  <si>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</si>
  <si>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</si>
  <si>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</si>
  <si>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</si>
  <si>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</si>
  <si>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</si>
  <si>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</si>
  <si>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</si>
  <si>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</si>
  <si>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</si>
  <si>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</si>
  <si>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</si>
  <si>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</si>
  <si>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</si>
  <si>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</si>
  <si>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</si>
  <si>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</si>
  <si>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</si>
  <si>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</si>
  <si>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</si>
  <si>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</si>
  <si>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</si>
  <si>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</si>
  <si>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</si>
  <si>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</si>
  <si>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</si>
  <si>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</si>
  <si>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</si>
  <si>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</si>
  <si>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</si>
  <si>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</si>
  <si>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</si>
  <si>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</si>
  <si>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</si>
  <si>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</si>
  <si>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</si>
  <si>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</si>
  <si>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</si>
  <si>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</si>
  <si>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</si>
  <si>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</si>
  <si>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</si>
  <si>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</si>
  <si>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</si>
  <si>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</si>
  <si>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</si>
  <si>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</si>
  <si>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</si>
  <si>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</si>
  <si>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</si>
  <si>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</si>
  <si>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</si>
  <si>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</si>
  <si>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</si>
  <si>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</si>
  <si>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</si>
  <si>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</si>
  <si>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</si>
  <si>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</si>
  <si>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</si>
  <si>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</si>
  <si>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</si>
  <si>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</si>
  <si>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</si>
  <si>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</si>
  <si>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</si>
  <si>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</si>
  <si>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</si>
  <si>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</si>
  <si>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</si>
  <si>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</si>
  <si>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</si>
  <si>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</si>
  <si>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</si>
  <si>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</si>
  <si>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</si>
  <si>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</si>
  <si>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</si>
  <si>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</si>
  <si>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</si>
  <si>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</si>
  <si>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</si>
  <si>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</si>
  <si>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</si>
  <si>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</si>
  <si>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</si>
  <si>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</si>
  <si>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</si>
  <si>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</si>
  <si>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</si>
  <si>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</si>
  <si>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</si>
  <si>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</si>
  <si>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</si>
  <si>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</si>
  <si>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</si>
  <si>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</si>
  <si>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</si>
  <si>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</si>
  <si>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</si>
  <si>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</si>
  <si>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</si>
  <si>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</si>
  <si>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</si>
  <si>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</si>
  <si>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</si>
  <si>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</si>
  <si>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</si>
  <si>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</si>
  <si>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</si>
  <si>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</si>
  <si>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</si>
  <si>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</si>
  <si>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</si>
  <si>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</si>
  <si>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</si>
  <si>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</si>
  <si>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</si>
  <si>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</si>
  <si>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</si>
  <si>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</si>
  <si>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</si>
  <si>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</si>
  <si>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</si>
  <si>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</si>
  <si>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</si>
  <si>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</si>
  <si>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</si>
  <si>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</si>
  <si>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</si>
  <si>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</si>
  <si>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</si>
  <si>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</si>
  <si>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</si>
  <si>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</si>
  <si>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</si>
  <si>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</si>
  <si>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</si>
  <si>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</si>
  <si>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</si>
  <si>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</si>
  <si>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</si>
  <si>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</si>
  <si>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</si>
  <si>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</si>
  <si>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</si>
  <si>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</si>
  <si>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</si>
  <si>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</si>
  <si>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</si>
  <si>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</si>
  <si>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</si>
  <si>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</si>
  <si>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</si>
  <si>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</si>
  <si>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</si>
  <si>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</si>
  <si>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</si>
  <si>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</si>
  <si>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</si>
  <si>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</si>
  <si>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</si>
  <si>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</si>
  <si>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</si>
  <si>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</si>
  <si>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</si>
  <si>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</si>
  <si>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</si>
  <si>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</si>
  <si>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</si>
  <si>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</si>
  <si>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</si>
  <si>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</si>
  <si>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</si>
  <si>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</si>
  <si>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</si>
  <si>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</si>
  <si>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</si>
  <si>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</si>
  <si>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</si>
  <si>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</si>
  <si>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</si>
  <si>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</si>
  <si>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</si>
  <si>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</si>
  <si>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</si>
  <si>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</si>
  <si>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</si>
  <si>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</si>
  <si>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</si>
  <si>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</si>
  <si>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</si>
  <si>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</si>
  <si>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</si>
  <si>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</si>
  <si>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</si>
  <si>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</si>
  <si>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</si>
  <si>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</si>
  <si>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</si>
  <si>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</si>
  <si>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</si>
  <si>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</si>
  <si>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</si>
  <si>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</si>
  <si>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</si>
  <si>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</si>
  <si>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</si>
  <si>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</si>
  <si>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</si>
  <si>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</si>
  <si>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</si>
  <si>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</si>
  <si>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</si>
  <si>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</si>
  <si>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</si>
  <si>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</si>
  <si>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</si>
  <si>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</si>
  <si>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</si>
  <si>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</si>
  <si>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</si>
  <si>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</si>
  <si>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</si>
  <si>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</si>
  <si>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</si>
  <si>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</si>
  <si>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</si>
  <si>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</si>
  <si>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</si>
  <si>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</si>
  <si>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</si>
  <si>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</si>
  <si>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</si>
  <si>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</si>
  <si>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</si>
  <si>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</si>
  <si>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</si>
  <si>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</si>
  <si>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</si>
  <si>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</si>
  <si>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</si>
  <si>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</si>
  <si>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</si>
  <si>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</si>
  <si>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</si>
  <si>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</si>
  <si>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</si>
  <si>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</si>
  <si>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</si>
  <si>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</si>
  <si>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</si>
  <si>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</si>
  <si>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</si>
  <si>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</si>
  <si>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</si>
  <si>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</si>
  <si>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</si>
  <si>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</si>
  <si>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</si>
  <si>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</si>
  <si>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</si>
  <si>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</si>
  <si>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</si>
  <si>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</si>
  <si>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</si>
  <si>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</si>
  <si>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</si>
  <si>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</si>
  <si>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</si>
  <si>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</si>
  <si>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</si>
  <si>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</si>
  <si>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</si>
  <si>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</si>
  <si>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</si>
  <si>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</si>
  <si>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</si>
  <si>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</si>
  <si>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</si>
  <si>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</si>
  <si>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</si>
  <si>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</si>
  <si>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</si>
  <si>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</si>
  <si>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</si>
  <si>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</si>
  <si>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</si>
  <si>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</si>
  <si>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</si>
  <si>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</si>
  <si>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</si>
  <si>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</si>
  <si>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</si>
  <si>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</si>
  <si>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</si>
  <si>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</si>
  <si>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</si>
  <si>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</si>
  <si>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</si>
  <si>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</si>
  <si>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</si>
  <si>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</si>
  <si>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</si>
  <si>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</si>
  <si>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</si>
  <si>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</si>
  <si>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</si>
  <si>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</si>
  <si>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</si>
  <si>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</si>
  <si>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</si>
  <si>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</si>
  <si>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</si>
  <si>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</si>
  <si>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</si>
  <si>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</si>
  <si>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</si>
  <si>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</si>
  <si>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</si>
  <si>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</si>
  <si>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</si>
  <si>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</si>
  <si>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</si>
  <si>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</si>
  <si>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</si>
  <si>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</si>
  <si>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</si>
  <si>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</si>
  <si>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</si>
  <si>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</si>
  <si>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</si>
  <si>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</si>
  <si>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</si>
  <si>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</si>
  <si>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</si>
  <si>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</si>
  <si>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</si>
  <si>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</si>
  <si>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PCM-20251113-00000833</t>
  </si>
  <si>
    <t xml:space="preserve"> 2025-11-13 10:58:38</t>
  </si>
  <si>
    <t>ETA 40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</si>
  <si>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</si>
  <si>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</si>
  <si>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</si>
  <si>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</si>
  <si>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</si>
  <si>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</si>
  <si>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</si>
  <si>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</si>
  <si>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</si>
  <si>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</si>
  <si>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</si>
  <si>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</si>
  <si>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</si>
  <si>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</si>
  <si>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PCM-20251113-00000647</t>
  </si>
  <si>
    <t>SCECO Power NA , no access with car to connect PG as all road is closed</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</si>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</sst>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4" totalsRowShown="0" headerRowDxfId="31" dataDxfId="30" headerRowBorderDxfId="28" tableBorderDxfId="29">
  <autoFilter ref="A1:L2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311.53203784722427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45974.48046377315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45974.48046377315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45974.48046377315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45974.48046377315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45974.48046377315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45974.48046377315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45974.48046377315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45974.48046377315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45974.48046377315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45974.48046377315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45974.48046377315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45974.48046377315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45974.48046377315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45974.48046377315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45974.48046377315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45974.48046377315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45974.48046377315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45974.48046377315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45974.48046377315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45974.48046377315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45974.48046377315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45974.48046377315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45974.48046377315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45974.48046377315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45974.48046377315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45974.48046377315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45974.48046377315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45974.48046377315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45974.48046377315</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45974.48046377315</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45974.48046377315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45974.48046377315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45974.48046377315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45974.48046377315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45974.48046377315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45974.48046377315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45974.48046377315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45974.48046377315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45974.48046377315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45974.48046377315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45974.48046377315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45974.48046377315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45974.48046377315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45974.48046377315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45974.48046377315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45974.48046377315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45974.48046377315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45974.48046377315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45974.48046377315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45974.48046377315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45974.48046377315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45974.48046377315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45974.48046377315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45974.48046377315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45974.48046377315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45974.48046377315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45974.48046377315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45974.48046377315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45974.48046377315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45974.48046377315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45974.48046377315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45974.48046377315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45974.48046377315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45974.48046377315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45974.48046377315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45974.48046377315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45974.48046377315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45974.48046377315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45974.48046377315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45974.48046377315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45974.48046377315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45974.48046377315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45974.48046377315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45974.48046377315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45974.48046377315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45974.48046377315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45974.48046377315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45974.48046377315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45974.48046377315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45974.48046377315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45974.48046377315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45974.48046377315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45974.48046377315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45974.48046377315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45974.48046377315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45974.48046377315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45974.48046377315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45974.48046377315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45974.48046377315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45974.48046377315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45974.48046377315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45974.48046377315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45974.48046377315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45974.48046377315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45974.48046377315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45974.48046377315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45974.48046377315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45974.48046377315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45974.48046377315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45974.48046377315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45974.48046377315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45974.48046377315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45974.48046377315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45974.48046377315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45974.48046377315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45974.48046377315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45974.48046377315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45974.48046377315</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45974.48046377315</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45974.48046377315</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BABE03BA-EE83-4FB5-BC9B-DA30C4880684}"/>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149.48062581018894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0.15423692129843403</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3.9503125000919681E-2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45974.48046377315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45974.48046377315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45974.48046377315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45974.48046377315</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45974.48046377315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45974.48046377315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45974.48046377315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45974.48046377315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45974.48046377315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45974.48046377315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45974.48046377315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45974.48046377315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45974.48046377315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45974.48046377315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45974.48046377315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45974.48046377315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45974.48046377315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45974.48046377315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45974.48046377315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45974.48046377315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45974.48046377315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45974.48046377315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45974.48046377315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45974.48046377315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45974.48046377315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45974.48046377315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45974.48046377315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45974.48046377315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45974.48046377315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45974.48046377315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45974.48046377315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45974.48046377315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45974.48046377315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45974.48046377315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45974.48046377315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45974.48046377315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45974.48046377315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45974.48046377315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45974.48046377315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45974.48046377315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45974.48046377315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45974.48046377315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45974.48046377315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45974.48046377315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45974.48046377315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45974.48046377315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45974.48046377315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45974.48046377315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45974.48046377315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45974.48046377315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45974.48046377315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45974.48046377315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45974.48046377315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45974.48046377315</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21223</v>
      </c>
      <c r="E2" s="18" t="s">
        <v>39100</v>
      </c>
      <c r="F2" s="20">
        <v>45974.471689814818</v>
      </c>
      <c r="G2" s="21">
        <f t="shared" ref="G2:G3" ca="1" si="0">IFERROR(NOW()-F2,"-")</f>
        <v>8.773958332312759E-3</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45974.48046377315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45974.48046377315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45974.48046377315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45974.48046377315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45974.48046377315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45974.48046377315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45974.48046377315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45974.48046377315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45974.48046377315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45974.48046377315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45974.48046377315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45974.48046377315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45974.48046377315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45974.48046377315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45974.48046377315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45974.48046377315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45974.48046377315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45974.48046377315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45974.48046377315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45974.48046377315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45974.48046377315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45974.48046377315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45974.48046377315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45974.48046377315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45974.48046377315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45974.48046377315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45974.48046377315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45974.48046377315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45974.48046377315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45974.48046377315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45974.48046377315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45974.48046377315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45974.48046377315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45974.48046377315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45974.48046377315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45974.48046377315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45974.48046377315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45974.48046377315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45974.48046377315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45974.48046377315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45974.48046377315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45974.48046377315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45974.48046377315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45974.48046377315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45974.48046377315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45974.48046377315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45974.48046377315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45974.48046377315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45974.48046377315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45974.48046377315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45974.48046377315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45974.48046377315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45974.48046377315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45974.48046377315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45974.48046377315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45974.48046377315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45974.48046377315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45974.48046377315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45974.48046377315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45974.48046377315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45974.48046377315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45974.48046377315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45974.48046377315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45974.48046377315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45974.48046377315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45974.48046377315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45974.48046377315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45974.48046377315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45974.48046377315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45974.48046377315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45974.48046377315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45974.48046377315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45974.48046377315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45974.48046377315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45974.48046377315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45974.48046377315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45974.48046377315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45974.48046377315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45974.48046377315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45974.48046377315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45974.48046377315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45974.48046377315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45974.48046377315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45974.48046377315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45974.48046377315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45974.48046377315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45974.48046377315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45974.48046377315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45974.48046377315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45974.48046377315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45974.48046377315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45974.48046377315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45974.48046377315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45974.48046377315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45974.48046377315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45974.48046377315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45974.48046377315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45974.48046377315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45974.48046377315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45974.48046377315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45974.48046377315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45974.48046377315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45974.48046377315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45974.48046377315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45974.48046377315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45974.48046377315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45974.48046377315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45974.48046377315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45974.48046377315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45974.48046377315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45974.48046377315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45974.48046377315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45974.48046377315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45974.48046377315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45974.48046377315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45974.48046377315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45974.48046377315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45974.48046377315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45974.48046377315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45974.48046377315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45974.48046377315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45974.48046377315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45974.48046377315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45974.48046377315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45974.48046377315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45974.48046377315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45974.48046377315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45974.48046377315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45974.48046377315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45974.48046377315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45974.48046377315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45974.48046377315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45974.48046377315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45974.48046377315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45974.48046377315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45974.48046377315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45974.48046377315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45974.48046377315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45974.48046377315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45974.48046377315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45974.48046377315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45974.48046377315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45974.48046377315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45974.48046377315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45974.48046377315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45974.48046377315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45974.48046377315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45974.48046377315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45974.48046377315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45974.48046377315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45974.48046377315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45974.48046377315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45974.48046377315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45974.48046377315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45974.48046377315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45974.48046377315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45974.48046377315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45974.48046377315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45974.48046377315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45974.48046377315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45974.48046377315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45974.48046377315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45974.48046377315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45974.48046377315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45974.48046377315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45974.48046377315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45974.48046377315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45974.48046377315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45974.48046377315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45974.48046377315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45974.48046377315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45974.48046377315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45974.48046377315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45974.48046377315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45974.48046377315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45974.48046377315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45974.48046377315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45974.48046377315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45974.48046377315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45974.48046377315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45974.48046377315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45974.48046377315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45974.48046377315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45974.48046377315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45974.48046377315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45974.48046377315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45974.48046377315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45974.48046377315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45974.48046377315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45974.48046377315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45974.48046377315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45974.48046377315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45974.48046377315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45974.48046377315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45974.48046377315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45974.48046377315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45974.48046377315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45974.48046377315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45974.48046377315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45974.48046377315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45974.48046377315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45974.48046377315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45974.48046377315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45974.48046377315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45974.48046377315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45974.48046377315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45974.48046377315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45974.48046377315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45974.48046377315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45974.48046377315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45974.48046377315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45974.48046377315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45974.48046377315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45974.48046377315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45974.48046377315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45974.48046377315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45974.48046377315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45974.48046377315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45974.48046377315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45974.48046377315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45974.48046377315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45974.48046377315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45974.48046377315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45974.48046377315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45974.48046377315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45974.48046377315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45974.48046377315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45974.48046377315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45974.48046377315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45974.48046377315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45974.48046377315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45974.48046377315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45974.48046377315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45974.48046377315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45974.48046377315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45974.48046377315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45974.48046377315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45974.48046377315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45974.48046377315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45974.48046377315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45974.48046377315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45974.48046377315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45974.48046377315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45974.48046377315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45974.48046377315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45974.48046377315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45974.48046377315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45974.48046377315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45974.48046377315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45974.48046377315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45974.48046377315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45974.48046377315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45974.48046377315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45974.48046377315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45974.48046377315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45974.48046377315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45974.48046377315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45974.48046377315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45974.48046377315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45974.48046377315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45974.48046377315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45974.48046377315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45974.48046377315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45974.48046377315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45974.48046377315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45974.48046377315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45974.48046377315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45974.48046377315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45974.48046377315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45974.48046377315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45974.48046377315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45974.48046377315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45974.48046377315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45974.48046377315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45974.48046377315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45974.48046377315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45974.48046377315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45974.48046377315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45974.48046377315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45974.48046377315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45974.48046377315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45974.48046377315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45974.48046377315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45974.48046377315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45974.48046377315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45974.48046377315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45974.48046377315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45974.48046377315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45974.48046377315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45974.48046377315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45974.48046377315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45974.48046377315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45974.48046377315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45974.48046377315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45974.48046377315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45974.48046377315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45974.48046377315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45974.48046377315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45974.48046377315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45974.48046377315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45974.48046377315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45974.48046377315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45974.48046377315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45974.48046377315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45974.48046377315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45974.48046377315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45974.48046377315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45974.48046377315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45974.48046377315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45974.48046377315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45974.48046377315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45974.48046377315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45974.48046377315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45974.48046377315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45974.48046377315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45974.48046377315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45974.48046377315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45974.48046377315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45974.48046377315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45974.48046377315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45974.48046377315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45974.48046377315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45974.48046377315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45974.48046377315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45974.48046377315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45974.48046377315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45974.48046377315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45974.48046377315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45974.48046377315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45974.48046377315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45974.48046377315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45974.48046377315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45974.48046377315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45974.48046377315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45974.48046377315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45974.48046377315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45974.48046377315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45974.48046377315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45974.48046377315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45974.48046377315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45974.48046377315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45974.48046377315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45974.48046377315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45974.48046377315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45974.48046377315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45974.48046377315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45974.48046377315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45974.48046377315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45974.48046377315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45974.48046377315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45974.48046377315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45974.48046377315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45974.48046377315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45974.48046377315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45974.48046377315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45974.48046377315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45974.48046377315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45974.48046377315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45974.48046377315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45974.48046377315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45974.48046377315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45974.48046377315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45974.48046377315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45974.48046377315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45974.48046377315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45974.48046377315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45974.48046377315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45974.48046377315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45974.48046377315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45974.48046377315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45974.48046377315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45974.48046377315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45974.48046377315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45974.48046377315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45974.48046377315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45974.48046377315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45974.48046377315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45974.48046377315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45974.48046377315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45974.48046377315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45974.48046377315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45974.48046377315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45974.48046377315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45974.48046377315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45974.48046377315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45974.48046377315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45974.48046377315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45974.48046377315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45974.48046377315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45974.48046377315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45974.48046377315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45974.48046377315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45974.48046377315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45974.48046377315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45974.48046377315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45974.48046377315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45974.48046377315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45974.48046377315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45974.48046377315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45974.48046377315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45974.48046377315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45974.48046377315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45974.48046377315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45974.48046377315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45974.48046377315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45974.48046377315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45974.48046377315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45974.48046377315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45974.48046377315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45974.48046377315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45974.48046377315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45974.48046377315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45974.48046377315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45974.48046377315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45974.48046377315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45974.48046377315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45974.48046377315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45974.48046377315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45974.48046377315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45974.48046377315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45974.48046377315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45974.48046377315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45974.48046377315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45974.48046377315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45974.48046377315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45974.48046377315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45974.48046377315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45974.48046377315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45974.48046377315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45974.48046377315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45974.48046377315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45974.48046377315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45974.48046377315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45974.48046377315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45974.48046377315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45974.48046377315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45974.48046377315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45974.48046377315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45974.48046377315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45974.48046377315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45974.48046377315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45974.48046377315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45974.48046377315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45974.48046377315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45974.48046377315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45974.48046377315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45974.48046377315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45974.48046377315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45974.48046377315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45974.48046377315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45974.48046377315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45974.48046377315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45974.48046377315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45974.48046377315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45974.48046377315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45974.48046377315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45974.48046377315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45974.48046377315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45974.48046377315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45974.48046377315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45974.48046377315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45974.48046377315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45974.48046377315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45974.48046377315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45974.48046377315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45974.48046377315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45974.48046377315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45974.48046377315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45974.48046377315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45974.48046377315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45974.48046377315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45974.48046377315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45974.48046377315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45974.48046377315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45974.48046377315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45974.48046377315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45974.48046377315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45974.48046377315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45974.48046377315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45974.48046377315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45974.48046377315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45974.48046377315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45974.48046377315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45974.48046377315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45974.48046377315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45974.48046377315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45974.48046377315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45974.48046377315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45974.48046377315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45974.48046377315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45974.48046377315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45974.48046377315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45974.48046377315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45974.48046377315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45974.48046377315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45974.48046377315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45974.48046377315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45974.48046377315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45974.48046377315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45974.48046377315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45974.48046377315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45974.48046377315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45974.48046377315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45974.48046377315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45974.48046377315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45974.48046377315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45974.48046377315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45974.48046377315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45974.48046377315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45974.48046377315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45974.48046377315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45974.48046377315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45974.48046377315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45974.48046377315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45974.48046377315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45974.48046377315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45974.48046377315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45974.48046377315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45974.48046377315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45974.48046377315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45974.48046377315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45974.48046377315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45974.48046377315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45974.48046377315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45974.48046377315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45974.48046377315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45974.48046377315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45974.48046377315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45974.48046377315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45974.48046377315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45974.48046377315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45974.48046377315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45974.48046377315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45974.48046377315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45974.48046377315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45974.48046377315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45974.48046377315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45974.48046377315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45974.48046377315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45974.48046377315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45974.48046377315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45974.48046377315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45974.48046377315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45974.48046377315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45974.48046377315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45974.48046377315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45974.48046377315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45974.48046377315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45974.48046377315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45974.48046377315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45974.48046377315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45974.48046377315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45974.48046377315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45974.48046377315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45974.48046377315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45974.48046377315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45974.48046377315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45974.48046377315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45974.48046377315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45974.48046377315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45974.48046377315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45974.48046377315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45974.48046377315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45974.48046377315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45974.48046377315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45974.48046377315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45974.48046377315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45974.48046377315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45974.48046377315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45974.48046377315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45974.48046377315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45974.48046377315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45974.48046377315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45974.48046377315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45974.48046377315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45974.48046377315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45974.48046377315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45974.48046377315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45974.48046377315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45974.48046377315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45974.48046377315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45974.48046377315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45974.48046377315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45974.48046377315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45974.48046377315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45974.48046377315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45974.48046377315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45974.48046377315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45974.48046377315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45974.48046377315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45974.48046377315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45974.48046377315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45974.48046377315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45974.48046377315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45974.48046377315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45974.48046377315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45974.48046377315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45974.48046377315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45974.48046377315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45974.48046377315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45974.48046377315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45974.48046377315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45974.48046377315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45974.48046377315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45974.48046377315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45974.48046377315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45974.48046377315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45974.48046377315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45974.48046377315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45974.48046377315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45974.48046377315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45974.48046377315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45974.48046377315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45974.48046377315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45974.48046377315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45974.48046377315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45974.48046377315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45974.48046377315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45974.48046377315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45974.48046377315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45974.48046377315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45974.48046377315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45974.48046377315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45974.48046377315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45974.48046377315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45974.48046377315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45974.48046377315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45974.48046377315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45974.48046377315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45974.48046377315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45974.48046377315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45974.48046377315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45974.48046377315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45974.48046377315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45974.48046377315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45974.48046377315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45974.48046377315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45974.48046377315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45974.48046377315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45974.48046377315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45974.48046377315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45974.48046377315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45974.48046377315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45974.48046377315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45974.48046377315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45974.48046377315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45974.48046377315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45974.48046377315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45974.48046377315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45974.48046377315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45974.48046377315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45974.48046377315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45974.48046377315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45974.48046377315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45974.48046377315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45974.48046377315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45974.48046377315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45974.48046377315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45974.48046377315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45974.48046377315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45974.48046377315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45974.48046377315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45974.48046377315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45974.48046377315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45974.48046377315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45974.48046377315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45974.48046377315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45974.48046377315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45974.48046377315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45974.48046377315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45974.48046377315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45974.48046377315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45974.48046377315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45974.48046377315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45974.48046377315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45974.48046377315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45974.48046377315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45974.48046377315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45974.48046377315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45974.48046377315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45974.48046377315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45974.48046377315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45974.48046377315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45974.48046377315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45974.48046377315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45974.48046377315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45974.48046377315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45974.48046377315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45974.48046377315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45974.48046377315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45974.48046377315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45974.48046377315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45974.48046377315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45974.48046377315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45974.48046377315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45974.48046377315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45974.48046377315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45974.48046377315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45974.48046377315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45974.48046377315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45974.48046377315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45974.48046377315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45974.48046377315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45974.48046377315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45974.48046377315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45974.48046377315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45974.48046377315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45974.48046377315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45974.48046377315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45974.48046377315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45974.48046377315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45974.48046377315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45974.48046377315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45974.48046377315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45974.48046377315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45974.48046377315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45974.48046377315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45974.48046377315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45974.48046377315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45974.48046377315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45974.48046377315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45974.48046377315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45974.48046377315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45974.48046377315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45974.48046377315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45974.48046377315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45974.48046377315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45974.48046377315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45974.48046377315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45974.48046377315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45974.48046377315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45974.48046377315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45974.48046377315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45974.48046377315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45974.48046377315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45974.48046377315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45974.48046377315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45974.48046377315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45974.48046377315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45974.48046377315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45974.48046377315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45974.48046377315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45974.48046377315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45974.48046377315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45974.48046377315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45974.48046377315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45974.48046377315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45974.48046377315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45974.48046377315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45974.48046377315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45974.48046377315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45974.48046377315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45974.48046377315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45974.48046377315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45974.48046377315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45974.48046377315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45974.48046377315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45974.48046377315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45974.48046377315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45974.48046377315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45974.48046377315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45974.48046377315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45974.48046377315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45974.48046377315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45974.48046377315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45974.48046377315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45974.48046377315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45974.48046377315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45974.48046377315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45974.48046377315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45974.48046377315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45974.48046377315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45974.48046377315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45974.48046377315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45974.48046377315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45974.48046377315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45974.48046377315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45974.48046377315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45974.48046377315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45974.48046377315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45974.48046377315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45974.48046377315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45974.48046377315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45974.48046377315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45974.48046377315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45974.48046377315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45974.48046377315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45974.48046377315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45974.48046377315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45974.48046377315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45974.48046377315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45974.48046377315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45974.48046377315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45974.48046377315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45974.48046377315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45974.48046377315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45974.48046377315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45974.48046377315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45974.48046377315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45974.48046377315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45974.48046377315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45974.48046377315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45974.48046377315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45974.48046377315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45974.48046377315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45974.48046377315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45974.48046377315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45974.48046377315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45974.48046377315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45974.48046377315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45974.48046377315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45974.48046377315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45974.48046377315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45974.48046377315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45974.48046377315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45974.48046377315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45974.48046377315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45974.48046377315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45974.48046377315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45974.48046377315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45974.48046377315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45974.48046377315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45974.48046377315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45974.48046377315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45974.48046377315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45974.48046377315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45974.48046377315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45974.48046377315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45974.48046377315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45974.48046377315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45974.48046377315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45974.48046377315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45974.48046377315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45974.48046377315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45974.48046377315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45974.48046377315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45974.48046377315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45974.48046377315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45974.48046377315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45974.48046377315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45974.48046377315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45974.48046377315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45974.48046377315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45974.48046377315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45974.48046377315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45974.48046377315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45974.48046377315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45974.48046377315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45974.48046377315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45974.48046377315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45974.48046377315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45974.48046377315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45974.48046377315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45974.48046377315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45974.48046377315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45974.48046377315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45974.48046377315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45974.48046377315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45974.48046377315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45974.48046377315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45974.48046377315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45974.48046377315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45974.48046377315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45974.48046377315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45974.48046377315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45974.48046377315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45974.48046377315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45974.48046377315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45974.48046377315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45974.48046377315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45974.48046377315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45974.48046377315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45974.48046377315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45974.48046377315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45974.48046377315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45974.48046377315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45974.48046377315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45974.48046377315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45974.48046377315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45974.48046377315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45974.48046377315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45974.48046377315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45974.48046377315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45974.48046377315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45974.48046377315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45974.48046377315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45974.48046377315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45974.48046377315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45974.48046377315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45974.48046377315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45974.48046377315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45974.48046377315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45974.48046377315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45974.48046377315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45974.48046377315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45974.48046377315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45974.48046377315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45974.48046377315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45974.48046377315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45974.48046377315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45974.48046377315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45974.48046377315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45974.48046377315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45974.48046377315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45974.48046377315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45974.48046377315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45974.48046377315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45974.48046377315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45974.48046377315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45974.48046377315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45974.48046377315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45974.48046377315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45974.48046377315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45974.48046377315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45974.48046377315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45974.48046377315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45974.48046377315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45974.48046377315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45974.48046377315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45974.48046377315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45974.48046377315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45974.48046377315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45974.48046377315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45974.48046377315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45974.48046377315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45974.48046377315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45974.48046377315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45974.48046377315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45974.48046377315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45974.48046377315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45974.48046377315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45974.48046377315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45974.48046377315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45974.48046377315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45974.48046377315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45974.48046377315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45974.48046377315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45974.48046377315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45974.48046377315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45974.48046377315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45974.48046377315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45974.48046377315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45974.48046377315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45974.48046377315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45974.48046377315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45974.48046377315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45974.48046377315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45974.48046377315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45974.48046377315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45974.48046377315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45974.48046377315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45974.48046377315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45974.48046377315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45974.48046377315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45974.48046377315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45974.48046377315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45974.48046377315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45974.48046377315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45974.48046377315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45974.48046377315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45974.48046377315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45974.48046377315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45974.48046377315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45974.48046377315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45974.48046377315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45974.48046377315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45974.48046377315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45974.48046377315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45974.48046377315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45974.48046377315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45974.48046377315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45974.48046377315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45974.48046377315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45974.48046377315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45974.48046377315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45974.48046377315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45974.48046377315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45974.48046377315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45974.48046377315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45974.48046377315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45974.48046377315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45974.48046377315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45974.48046377315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45974.48046377315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45974.48046377315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45974.48046377315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45974.48046377315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45974.48046377315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45974.48046377315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45974.48046377315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45974.48046377315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45974.48046377315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45974.48046377315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45974.48046377315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45974.48046377315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45974.48046377315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45974.48046377315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45974.48046377315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45974.48046377315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45974.48046377315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45974.48046377315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45974.48046377315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45974.48046377315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45974.48046377315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45974.48046377315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45974.48046377315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45974.48046377315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45974.48046377315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45974.48046377315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45974.48046377315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45974.48046377315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45974.48046377315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45974.48046377315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45974.48046377315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45974.48046377315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45974.48046377315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45974.48046377315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45974.48046377315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45974.48046377315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45974.48046377315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45974.48046377315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45974.48046377315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45974.48046377315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45974.48046377315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45974.48046377315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45974.48046377315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45974.48046377315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45974.48046377315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45974.48046377315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45974.48046377315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45974.48046377315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45974.48046377315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45974.48046377315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45974.48046377315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45974.48046377315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45974.48046377315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45974.48046377315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45974.48046377315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45974.48046377315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45974.48046377315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270.99974618055421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0.1651859953708481</v>
      </c>
      <c r="H3" s="96">
        <v>45974.309942129628</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34817</v>
      </c>
      <c r="E4" s="95" t="s">
        <v>39021</v>
      </c>
      <c r="F4" s="96">
        <v>45974.470567129632</v>
      </c>
      <c r="G4" s="97">
        <f ca="1">IFERROR(NOW()-F4,"")</f>
        <v>9.8966435180045664E-3</v>
      </c>
      <c r="H4" s="96">
        <v>45974.452511574076</v>
      </c>
      <c r="I4" s="135" t="str">
        <f>IFERROR(VLOOKUP(D4,DB!A:F,6,0),"")</f>
        <v>SCECO</v>
      </c>
      <c r="J4" s="135" t="str">
        <f>IFERROR(VLOOKUP(D4,DB!A:G,7,0),"")</f>
        <v>Vandalized</v>
      </c>
      <c r="K4" s="98" t="s">
        <v>39117</v>
      </c>
      <c r="L4" s="92" t="str">
        <f>IFERROR(VLOOKUP(D4,DB!A:I,9,0),"")</f>
        <v>Latis</v>
      </c>
    </row>
    <row r="5" spans="1:16" ht="15" customHeight="1">
      <c r="A5" s="135"/>
      <c r="B5" s="135" t="str">
        <f>IFERROR(VLOOKUP(D5,DB!A:K,11,0),"")</f>
        <v/>
      </c>
      <c r="C5" s="94"/>
      <c r="D5" s="92"/>
      <c r="E5" s="95"/>
      <c r="F5" s="96"/>
      <c r="G5" s="97">
        <f ca="1">IFERROR(NOW()-F5,"")</f>
        <v>45974.48046377315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45974.48046377315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45974.48046377315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45974.48046377315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45974.48046377315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45974.48046377315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45974.48046377315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45974.48046377315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45974.48046377315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45974.48046377315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45974.48046377315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45974.48046377315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45974.48046377315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45974.48046377315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45974.48046377315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45974.48046377315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45974.48046377315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45974.48046377315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45974.48046377315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45974.48046377315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45974.48046377315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45974.48046377315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45974.48046377315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45974.48046377315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45974.48046377315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45974.48046377315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45974.48046377315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45974.48046377315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45974.48046377315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45974.48046377315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45974.48046377315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45974.48046377315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45974.48046377315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45974.48046377315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45974.48046377315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45974.48046377315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45974.48046377315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45974.48046377315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45974.48046377315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45974.48046377315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45974.48046377315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45974.48046377315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45974.48046377315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45974.48046377315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45974.48046377315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45974.48046377315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45974.48046377315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45974.48046377315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45974.48046377315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45974.48046377315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45974.48046377315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45974.48046377315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45974.48046377315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45974.48046377315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45974.48046377315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45974.48046377315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45974.48046377315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45974.48046377315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45974.48046377315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45974.48046377315</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4"/>
  <sheetViews>
    <sheetView workbookViewId="0">
      <selection activeCell="F9" sqref="F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82.648403587962093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48.291586458333768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G13" ca="1" si="1">IFERROR(NOW()-F4,"")</f>
        <v>25.819352662038</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38233</v>
      </c>
      <c r="E6" s="124" t="s">
        <v>39021</v>
      </c>
      <c r="F6" s="157">
        <v>45974.399884259263</v>
      </c>
      <c r="G6" s="126">
        <f t="shared" ca="1" si="1"/>
        <v>8.0579513887641951E-2</v>
      </c>
      <c r="H6" s="125">
        <v>45974.393634259257</v>
      </c>
      <c r="I6" s="124" t="str">
        <f>IFERROR(VLOOKUP(D6,DB!A:F,6,0),"")</f>
        <v>SCECO</v>
      </c>
      <c r="J6" s="124" t="str">
        <f>IFERROR(VLOOKUP(D6,DB!A:G,7,0),"")</f>
        <v>Haj Removal</v>
      </c>
      <c r="K6" s="124" t="s">
        <v>39127</v>
      </c>
      <c r="L6" s="124" t="str">
        <f>IFERROR(VLOOKUP(D6,DB!A:I,9,0),"")</f>
        <v>Latis</v>
      </c>
    </row>
    <row r="7" spans="1:13">
      <c r="A7" s="124"/>
      <c r="B7" s="124" t="str">
        <f>IFERROR(VLOOKUP(D7,DB!A:K,11,0),"")</f>
        <v/>
      </c>
      <c r="C7" s="124"/>
      <c r="D7" s="124"/>
      <c r="E7" s="124"/>
      <c r="F7" s="124"/>
      <c r="G7" s="126">
        <f t="shared" ca="1" si="1"/>
        <v>45974.48046377315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45974.48046377315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45974.48046377315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45974.48046377315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45974.48046377315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45974.48046377315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45974.48046377315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ref="G14:G77" ca="1" si="2">IFERROR(NOW()-F14,"")</f>
        <v>45974.48046377315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45974.48046377315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45974.48046377315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45974.48046377315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45974.48046377315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45974.48046377315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45974.48046377315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45974.48046377315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45974.48046377315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45974.48046377315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45974.48046377315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45974.48046377315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45974.48046377315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45974.48046377315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45974.48046377315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45974.48046377315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45974.48046377315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45974.48046377315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45974.48046377315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45974.48046377315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45974.48046377315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45974.48046377315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45974.48046377315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45974.48046377315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45974.48046377315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45974.48046377315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45974.48046377315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45974.48046377315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45974.48046377315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45974.48046377315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45974.48046377315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45974.48046377315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45974.48046377315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45974.48046377315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45974.48046377315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45974.48046377315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45974.48046377315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45974.48046377315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45974.48046377315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45974.48046377315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45974.48046377315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45974.48046377315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45974.48046377315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45974.48046377315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45974.48046377315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45974.48046377315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45974.48046377315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45974.48046377315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45974.48046377315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45974.48046377315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45974.48046377315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45974.48046377315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45974.48046377315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45974.48046377315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45974.48046377315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45974.48046377315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45974.48046377315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45974.48046377315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45974.48046377315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45974.48046377315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45974.48046377315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45974.48046377315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45974.48046377315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45974.48046377315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ref="G78:G141" ca="1" si="3">IFERROR(NOW()-F78,"")</f>
        <v>45974.48046377315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45974.48046377315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45974.48046377315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45974.48046377315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45974.48046377315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45974.48046377315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45974.48046377315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45974.48046377315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45974.48046377315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45974.48046377315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45974.48046377315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45974.48046377315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45974.48046377315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45974.48046377315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45974.48046377315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45974.48046377315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45974.48046377315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45974.48046377315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45974.48046377315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45974.48046377315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45974.48046377315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45974.48046377315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45974.48046377315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45974.48046377315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45974.48046377315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45974.48046377315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45974.48046377315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45974.48046377315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45974.48046377315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45974.48046377315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45974.48046377315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45974.48046377315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45974.48046377315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45974.48046377315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45974.48046377315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45974.48046377315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45974.48046377315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45974.48046377315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45974.48046377315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45974.48046377315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45974.48046377315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45974.48046377315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45974.48046377315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45974.48046377315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45974.48046377315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45974.48046377315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45974.48046377315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45974.48046377315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45974.48046377315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45974.48046377315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45974.48046377315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45974.48046377315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45974.48046377315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45974.48046377315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45974.48046377315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45974.48046377315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45974.48046377315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45974.48046377315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45974.48046377315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45974.48046377315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45974.48046377315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45974.48046377315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45974.48046377315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45974.48046377315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ref="G142:G205" ca="1" si="4">IFERROR(NOW()-F142,"")</f>
        <v>45974.48046377315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45974.48046377315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45974.48046377315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45974.48046377315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45974.48046377315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45974.48046377315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45974.48046377315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45974.48046377315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45974.48046377315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45974.48046377315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45974.48046377315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45974.48046377315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45974.48046377315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45974.48046377315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45974.48046377315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45974.48046377315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45974.48046377315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45974.48046377315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45974.48046377315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45974.48046377315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45974.48046377315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45974.48046377315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45974.48046377315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45974.48046377315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45974.48046377315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45974.48046377315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45974.48046377315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45974.48046377315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45974.48046377315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45974.48046377315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45974.48046377315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45974.48046377315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45974.48046377315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45974.48046377315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45974.48046377315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45974.48046377315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45974.48046377315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45974.48046377315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45974.48046377315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45974.48046377315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45974.48046377315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45974.48046377315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45974.48046377315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45974.48046377315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45974.48046377315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45974.48046377315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45974.48046377315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45974.48046377315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45974.48046377315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45974.48046377315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45974.48046377315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45974.48046377315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45974.48046377315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45974.48046377315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45974.48046377315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45974.48046377315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45974.48046377315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45974.48046377315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45974.48046377315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45974.48046377315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45974.48046377315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45974.48046377315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45974.48046377315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45974.48046377315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ref="G206:G269" ca="1" si="5">IFERROR(NOW()-F206,"")</f>
        <v>45974.48046377315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45974.48046377315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45974.48046377315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45974.48046377315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45974.48046377315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45974.48046377315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45974.48046377315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45974.48046377315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45974.48046377315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45974.48046377315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45974.48046377315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45974.48046377315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45974.48046377315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45974.48046377315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45974.48046377315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45974.48046377315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45974.48046377315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45974.48046377315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45974.48046377315</v>
      </c>
      <c r="H224" s="124"/>
      <c r="I224" s="124" t="str">
        <f>IFERROR(VLOOKUP(D224,DB!A:F,6,0),"")</f>
        <v/>
      </c>
      <c r="J224" s="124" t="str">
        <f>IFERROR(VLOOKUP(D224,DB!A:G,7,0),"")</f>
        <v/>
      </c>
      <c r="K224" s="124"/>
      <c r="L224" s="124" t="str">
        <f>IFERROR(VLOOKUP(D224,DB!A:I,9,0),"")</f>
        <v/>
      </c>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sheetData>
  <dataValidations count="2">
    <dataValidation allowBlank="1" showInputMessage="1" showErrorMessage="1" sqref="E1" xr:uid="{920C6338-E771-4DAE-8C89-92A9093EA4DE}"/>
    <dataValidation type="list" allowBlank="1" showInputMessage="1" showErrorMessage="1" sqref="E2:E2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35372</v>
      </c>
      <c r="E2" s="124" t="s">
        <v>39021</v>
      </c>
      <c r="F2" s="143"/>
      <c r="G2" s="105">
        <f t="shared" ref="G2:G43" ca="1" si="0">IFERROR(NOW()-F2,"-")</f>
        <v>45974.48046377315</v>
      </c>
      <c r="H2" s="143">
        <v>45974.400057870371</v>
      </c>
      <c r="I2" s="141" t="str">
        <f>IFERROR(VLOOKUP(D2,DB!A:F,6,0),"")</f>
        <v>SCECO</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45974.48046377315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45974.48046377315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45974.48046377315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45974.48046377315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45974.48046377315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45974.48046377315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45974.48046377315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45974.48046377315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45974.48046377315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45974.48046377315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45974.48046377315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45974.48046377315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45974.48046377315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45974.48046377315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45974.48046377315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45974.48046377315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45974.48046377315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45974.48046377315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45974.48046377315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45974.48046377315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45974.48046377315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45974.48046377315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45974.48046377315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45974.48046377315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45974.48046377315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45974.48046377315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45974.48046377315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45974.48046377315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45974.48046377315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45974.48046377315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45974.48046377315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45974.48046377315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45974.48046377315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45974.48046377315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45974.48046377315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45974.48046377315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45974.48046377315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45974.48046377315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45974.48046377315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45974.48046377315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45974.48046377315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45974.48046377315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45974.48046377315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45974.48046377315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45974.48046377315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45974.48046377315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45974.48046377315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45974.48046377315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45974.48046377315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45974.48046377315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45974.48046377315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45974.48046377315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45974.48046377315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45974.48046377315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45974.48046377315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45974.48046377315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45974.48046377315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45974.48046377315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45974.48046377315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45974.48046377315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45974.48046377315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45974.48046377315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45974.48046377315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45974.48046377315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45974.48046377315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45974.48046377315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45974.48046377315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45974.48046377315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45974.48046377315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45974.48046377315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45974.48046377315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45974.48046377315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45974.48046377315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45974.48046377315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45974.48046377315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45974.48046377315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45974.48046377315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45974.48046377315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45974.48046377315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45974.48046377315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45974.48046377315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45974.48046377315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45974.48046377315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45974.48046377315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45974.48046377315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45974.48046377315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45974.48046377315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45974.48046377315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45974.48046377315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45974.48046377315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45974.48046377315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45974.48046377315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45974.48046377315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45974.48046377315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45974.48046377315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45974.48046377315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45974.48046377315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45974.48046377315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45974.48046377315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45974.48046377315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45974.48046377315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45974.48046377315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45974.48046377315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45974.48046377315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45974.48046377315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45974.48046377315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45974.48046377315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45974.48046377315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45974.48046377315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45974.48046377315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45974.48046377315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45974.48046377315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45974.48046377315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45974.48046377315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45974.48046377315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45974.48046377315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45974.48046377315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45974.48046377315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45974.48046377315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45974.48046377315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45974.48046377315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45974.48046377315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45974.48046377315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45974.48046377315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45974.48046377315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45974.48046377315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45974.48046377315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45974.48046377315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45974.48046377315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45974.48046377315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45974.48046377315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45974.48046377315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45974.48046377315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45974.48046377315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45974.48046377315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45974.48046377315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45974.48046377315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45974.48046377315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45974.48046377315</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