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256" documentId="120_S{2AC9BD13-BADA-5192-A53E-5A8FF88502F6}" xr6:coauthVersionLast="47" xr6:coauthVersionMax="47" xr10:uidLastSave="{64070E9C-B940-4AE0-8852-4C6637A22351}"/>
  <bookViews>
    <workbookView xWindow="-120" yWindow="-120" windowWidth="38640" windowHeight="21120"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4" i="2"/>
  <c r="J4" i="2"/>
  <c r="I4" i="2"/>
  <c r="G4" i="2"/>
  <c r="B4" i="2"/>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3" i="4"/>
  <c r="G3" i="4"/>
  <c r="I3" i="4"/>
  <c r="J3" i="4"/>
  <c r="L3" i="4"/>
  <c r="B4" i="4"/>
  <c r="G4" i="4"/>
  <c r="I4" i="4"/>
  <c r="J4" i="4"/>
  <c r="L4" i="4"/>
  <c r="B5" i="4"/>
  <c r="G5" i="4"/>
  <c r="I5" i="4"/>
  <c r="J5" i="4"/>
  <c r="L5" i="4"/>
  <c r="B6" i="4"/>
  <c r="G6" i="4"/>
  <c r="I6" i="4"/>
  <c r="J6" i="4"/>
  <c r="L6" i="4"/>
  <c r="B7" i="4"/>
  <c r="G7" i="4"/>
  <c r="I7" i="4"/>
  <c r="J7" i="4"/>
  <c r="L7" i="4"/>
  <c r="B8" i="4"/>
  <c r="G8" i="4"/>
  <c r="I8" i="4"/>
  <c r="J8" i="4"/>
  <c r="L8" i="4"/>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<sst xmlns="http://schemas.openxmlformats.org/spreadsheetml/2006/main" count="180273" uniqueCount="39121">
  <si>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</si>
  <si>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</si>
  <si>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</si>
  <si>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</si>
  <si>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</si>
  <si>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</si>
  <si>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</si>
  <si>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</si>
  <si>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</si>
  <si>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</si>
  <si>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</si>
  <si>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</si>
  <si>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</si>
  <si>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</si>
  <si>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</si>
  <si>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</si>
  <si>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</si>
  <si>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</si>
  <si>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</si>
  <si>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</si>
  <si>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</si>
  <si>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</si>
  <si>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</si>
  <si>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</si>
  <si>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</si>
  <si>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</si>
  <si>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</si>
  <si>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</si>
  <si>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</si>
  <si>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</si>
  <si>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</si>
  <si>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</si>
  <si>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</si>
  <si>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</si>
  <si>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</si>
  <si>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</si>
  <si>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</si>
  <si>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</si>
  <si>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</si>
  <si>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</si>
  <si>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</si>
  <si>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</si>
  <si>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</si>
  <si>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</si>
  <si>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</si>
  <si>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</si>
  <si>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</si>
  <si>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</si>
  <si>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</si>
  <si>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</si>
  <si>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</si>
  <si>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</si>
  <si>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</si>
  <si>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</si>
  <si>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</si>
  <si>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</si>
  <si>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</si>
  <si>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</si>
  <si>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</si>
  <si>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</si>
  <si>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</si>
  <si>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</si>
  <si>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</si>
  <si>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</si>
  <si>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</si>
  <si>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</si>
  <si>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</si>
  <si>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</si>
  <si>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</si>
  <si>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</si>
  <si>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</si>
  <si>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</si>
  <si>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</si>
  <si>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</si>
  <si>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</si>
  <si>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</si>
  <si>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</si>
  <si>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</si>
  <si>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</si>
  <si>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</si>
  <si>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</si>
  <si>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</si>
  <si>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</si>
  <si>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</si>
  <si>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</si>
  <si>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</si>
  <si>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</si>
  <si>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</si>
  <si>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</si>
  <si>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</si>
  <si>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</si>
  <si>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</si>
  <si>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</si>
  <si>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</si>
  <si>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</si>
  <si>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</si>
  <si>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</si>
  <si>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</si>
  <si>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</si>
  <si>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</si>
  <si>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</si>
  <si>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</si>
  <si>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</si>
  <si>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</si>
  <si>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</si>
  <si>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</si>
  <si>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</si>
  <si>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</si>
  <si>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</si>
  <si>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</si>
  <si>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</si>
  <si>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</si>
  <si>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</si>
  <si>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</si>
  <si>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</si>
  <si>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</si>
  <si>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</si>
  <si>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</si>
  <si>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</si>
  <si>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</si>
  <si>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</si>
  <si>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</si>
  <si>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</si>
  <si>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</si>
  <si>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</si>
  <si>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</si>
  <si>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</si>
  <si>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</si>
  <si>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</si>
  <si>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</si>
  <si>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</si>
  <si>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</si>
  <si>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</si>
  <si>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</si>
  <si>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</si>
  <si>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</si>
  <si>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</si>
  <si>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</si>
  <si>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</si>
  <si>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</si>
  <si>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</si>
  <si>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</si>
  <si>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</si>
  <si>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</si>
  <si>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</si>
  <si>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</si>
  <si>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</si>
  <si>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</si>
  <si>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</si>
  <si>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</si>
  <si>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</si>
  <si>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</si>
  <si>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</si>
  <si>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</si>
  <si>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</si>
  <si>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</si>
  <si>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</si>
  <si>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</si>
  <si>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</si>
  <si>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</si>
  <si>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</si>
  <si>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</si>
  <si>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</si>
  <si>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</si>
  <si>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</si>
  <si>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</si>
  <si>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</si>
  <si>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</si>
  <si>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</si>
  <si>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</si>
  <si>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</si>
  <si>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</si>
  <si>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</si>
  <si>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</si>
  <si>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</si>
  <si>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</si>
  <si>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</si>
  <si>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</si>
  <si>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</si>
  <si>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</si>
  <si>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</si>
  <si>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</si>
  <si>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</si>
  <si>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</si>
  <si>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</si>
  <si>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</si>
  <si>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</si>
  <si>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</si>
  <si>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</si>
  <si>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</si>
  <si>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</si>
  <si>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</si>
  <si>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</si>
  <si>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</si>
  <si>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</si>
  <si>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</si>
  <si>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</si>
  <si>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</si>
  <si>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</si>
  <si>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</si>
  <si>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</si>
  <si>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</si>
  <si>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</si>
  <si>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</si>
  <si>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</si>
  <si>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</si>
  <si>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</si>
  <si>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</si>
  <si>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</si>
  <si>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</si>
  <si>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</si>
  <si>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</si>
  <si>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</si>
  <si>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</si>
  <si>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</si>
  <si>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</si>
  <si>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</si>
  <si>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</si>
  <si>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</si>
  <si>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</si>
  <si>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</si>
  <si>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</si>
  <si>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</si>
  <si>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</si>
  <si>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</si>
  <si>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</si>
  <si>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</si>
  <si>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</si>
  <si>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</si>
  <si>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</si>
  <si>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</si>
  <si>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</si>
  <si>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</si>
  <si>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</si>
  <si>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</si>
  <si>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</si>
  <si>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</si>
  <si>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</si>
  <si>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</si>
  <si>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</si>
  <si>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</si>
  <si>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</si>
  <si>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</si>
  <si>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</si>
  <si>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</si>
  <si>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</si>
  <si>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</si>
  <si>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</si>
  <si>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</si>
  <si>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</si>
  <si>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</si>
  <si>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</si>
  <si>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</si>
  <si>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</si>
  <si>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</si>
  <si>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</si>
  <si>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</si>
  <si>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</si>
  <si>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</si>
  <si>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</si>
  <si>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</si>
  <si>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</si>
  <si>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</si>
  <si>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</si>
  <si>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</si>
  <si>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</si>
  <si>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</si>
  <si>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</si>
  <si>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</si>
  <si>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</si>
  <si>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</si>
  <si>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</si>
  <si>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</si>
  <si>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</si>
  <si>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</si>
  <si>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</si>
  <si>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</si>
  <si>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</si>
  <si>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</si>
  <si>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</si>
  <si>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</si>
  <si>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</si>
  <si>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</si>
  <si>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</si>
  <si>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</si>
  <si>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</si>
  <si>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</si>
  <si>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</si>
  <si>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</si>
  <si>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</si>
  <si>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</si>
  <si>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</si>
  <si>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</si>
  <si>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</si>
  <si>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</si>
  <si>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</si>
  <si>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</si>
  <si>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</si>
  <si>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</si>
  <si>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</si>
  <si>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</si>
  <si>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</si>
  <si>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</si>
  <si>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</si>
  <si>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</si>
  <si>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</si>
  <si>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</si>
  <si>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</si>
  <si>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</si>
  <si>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</si>
  <si>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</si>
  <si>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</si>
  <si>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</si>
  <si>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</si>
  <si>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</si>
  <si>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</si>
  <si>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</si>
  <si>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</si>
  <si>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</si>
  <si>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</si>
  <si>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</si>
  <si>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</si>
  <si>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</si>
  <si>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</si>
  <si>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</si>
  <si>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</si>
  <si>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</si>
  <si>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</si>
  <si>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</si>
  <si>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</si>
  <si>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</si>
  <si>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</si>
  <si>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</si>
  <si>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</si>
  <si>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</si>
  <si>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</si>
  <si>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</si>
  <si>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</si>
  <si>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</si>
  <si>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</si>
  <si>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</si>
  <si>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</si>
  <si>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</si>
  <si>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</si>
  <si>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</si>
  <si>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</si>
  <si>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</si>
  <si>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</si>
  <si>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</si>
  <si>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</si>
  <si>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</si>
  <si>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</si>
  <si>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</si>
  <si>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</si>
  <si>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</si>
  <si>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</si>
  <si>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</si>
  <si>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</si>
  <si>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</si>
  <si>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</si>
  <si>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</si>
  <si>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</si>
  <si>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</si>
  <si>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</si>
  <si>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</si>
  <si>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</si>
  <si>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</si>
  <si>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</si>
  <si>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</si>
  <si>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</si>
  <si>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</si>
  <si>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</si>
  <si>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</si>
  <si>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</si>
  <si>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</si>
  <si>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</si>
  <si>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</si>
  <si>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</si>
  <si>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</si>
  <si>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</si>
  <si>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</si>
  <si>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</si>
  <si>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</si>
  <si>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</si>
  <si>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</si>
  <si>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</si>
  <si>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</si>
  <si>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</si>
  <si>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</si>
  <si>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</si>
  <si>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</si>
  <si>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</si>
  <si>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</si>
  <si>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</si>
  <si>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</si>
  <si>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</si>
  <si>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</si>
  <si>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</si>
  <si>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</si>
  <si>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</si>
  <si>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</si>
  <si>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</si>
  <si>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</si>
  <si>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</si>
  <si>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</si>
  <si>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</si>
  <si>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</si>
  <si>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</si>
  <si>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</si>
  <si>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</si>
  <si>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</si>
  <si>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</si>
  <si>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</si>
  <si>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</si>
  <si>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</si>
  <si>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</si>
  <si>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</si>
  <si>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</si>
  <si>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</si>
  <si>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</si>
  <si>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</si>
  <si>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</si>
  <si>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</si>
  <si>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</si>
  <si>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</si>
  <si>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</si>
  <si>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</si>
  <si>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</si>
  <si>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</si>
  <si>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</si>
  <si>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</si>
  <si>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</si>
  <si>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</si>
  <si>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</si>
  <si>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</si>
  <si>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</si>
  <si>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</si>
  <si>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</si>
  <si>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</si>
  <si>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</si>
  <si>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</si>
  <si>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</si>
  <si>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</si>
  <si>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</si>
  <si>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</si>
  <si>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</si>
  <si>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</si>
  <si>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</si>
  <si>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</si>
  <si>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</si>
  <si>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</si>
  <si>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</si>
  <si>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</si>
  <si>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</si>
  <si>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</si>
  <si>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</si>
  <si>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</si>
  <si>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</si>
  <si>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</si>
  <si>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</si>
  <si>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</si>
  <si>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</si>
  <si>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</si>
  <si>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</si>
  <si>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</si>
  <si>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</si>
  <si>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</si>
  <si>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</si>
  <si>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</si>
  <si>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</si>
  <si>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</si>
  <si>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</si>
  <si>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</si>
  <si>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</si>
  <si>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</si>
  <si>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</si>
  <si>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</si>
  <si>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</si>
  <si>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</si>
  <si>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</si>
  <si>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</si>
  <si>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</si>
  <si>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</si>
  <si>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</si>
  <si>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</si>
  <si>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</si>
  <si>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</si>
  <si>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</si>
  <si>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</si>
  <si>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</si>
  <si>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</si>
  <si>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</si>
  <si>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</si>
  <si>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</si>
  <si>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</si>
  <si>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</si>
  <si>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</si>
  <si>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</si>
  <si>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</si>
  <si>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</si>
  <si>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</si>
  <si>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</si>
  <si>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</si>
  <si>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</si>
  <si>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</si>
  <si>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</si>
  <si>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</si>
  <si>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</si>
  <si>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</si>
  <si>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</si>
  <si>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</si>
  <si>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</si>
  <si>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</si>
  <si>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</si>
  <si>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</si>
  <si>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</si>
  <si>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</si>
  <si>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</si>
  <si>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</si>
  <si>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</si>
  <si>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</si>
  <si>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</si>
  <si>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</si>
  <si>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</si>
  <si>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</si>
  <si>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</si>
  <si>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</si>
  <si>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</si>
  <si>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</si>
  <si>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</si>
  <si>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</si>
  <si>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</si>
  <si>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</si>
  <si>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</si>
  <si>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</si>
  <si>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</si>
  <si>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</si>
  <si>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</si>
  <si>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</si>
  <si>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</si>
  <si>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</si>
  <si>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</si>
  <si>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</si>
  <si>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</si>
  <si>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</si>
  <si>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</si>
  <si>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</si>
  <si>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</si>
  <si>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</si>
  <si>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</si>
  <si>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</si>
  <si>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</si>
  <si>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</si>
  <si>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</si>
  <si>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</si>
  <si>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</si>
  <si>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</si>
  <si>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</si>
  <si>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</si>
  <si>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</si>
  <si>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</si>
  <si>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</si>
  <si>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</si>
  <si>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</si>
  <si>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</si>
  <si>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</si>
  <si>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</si>
  <si>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</si>
  <si>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</si>
  <si>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</si>
  <si>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</si>
  <si>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</si>
  <si>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</si>
  <si>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</si>
  <si>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</si>
  <si>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</si>
  <si>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</si>
  <si>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</si>
  <si>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</si>
  <si>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</si>
  <si>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</si>
  <si>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</si>
  <si>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</si>
  <si>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</si>
  <si>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</si>
  <si>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</si>
  <si>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</si>
  <si>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</si>
  <si>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</si>
  <si>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</si>
  <si>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</si>
  <si>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</si>
  <si>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</si>
  <si>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</si>
  <si>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</si>
  <si>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</si>
  <si>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</si>
  <si>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</si>
  <si>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</si>
  <si>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</si>
  <si>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</si>
  <si>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</si>
  <si>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</si>
  <si>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</si>
  <si>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</si>
  <si>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</si>
  <si>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</si>
  <si>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</si>
  <si>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</si>
  <si>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</si>
  <si>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</si>
  <si>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</si>
  <si>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</si>
  <si>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</si>
  <si>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</si>
  <si>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</si>
  <si>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</si>
  <si>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</si>
  <si>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</si>
  <si>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</si>
  <si>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</si>
  <si>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</si>
  <si>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</si>
  <si>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</si>
  <si>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</si>
  <si>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</si>
  <si>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</si>
  <si>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</si>
  <si>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</si>
  <si>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</si>
  <si>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</si>
  <si>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</si>
  <si>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</si>
  <si>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</si>
  <si>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</si>
  <si>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</si>
  <si>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</si>
  <si>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</si>
  <si>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</si>
  <si>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</si>
  <si>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</si>
  <si>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</si>
  <si>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</si>
  <si>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</si>
  <si>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</si>
  <si>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</si>
  <si>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</si>
  <si>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</si>
  <si>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</si>
  <si>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</si>
  <si>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</si>
  <si>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</si>
  <si>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</si>
  <si>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</si>
  <si>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</si>
  <si>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</si>
  <si>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</si>
  <si>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</si>
  <si>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</si>
  <si>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</si>
  <si>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</si>
  <si>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</si>
  <si>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</si>
  <si>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</si>
  <si>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</si>
  <si>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</si>
  <si>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</si>
  <si>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</si>
  <si>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</si>
  <si>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</si>
  <si>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</si>
  <si>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</si>
  <si>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</si>
  <si>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</si>
  <si>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</si>
  <si>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</si>
  <si>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</si>
  <si>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</si>
  <si>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</si>
  <si>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</si>
  <si>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</si>
  <si>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</si>
  <si>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</si>
  <si>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</si>
  <si>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</si>
  <si>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</si>
  <si>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</si>
  <si>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</si>
  <si>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</si>
  <si>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</si>
  <si>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</si>
  <si>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</si>
  <si>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</si>
  <si>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</si>
  <si>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</si>
  <si>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</si>
  <si>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</si>
  <si>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</si>
  <si>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</si>
  <si>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</si>
  <si>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</si>
  <si>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</si>
  <si>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</si>
  <si>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</si>
  <si>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</si>
  <si>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</si>
  <si>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</si>
  <si>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</si>
  <si>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</si>
  <si>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</si>
  <si>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</si>
  <si>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</si>
  <si>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</si>
  <si>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</si>
  <si>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</si>
  <si>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</si>
  <si>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</si>
  <si>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</si>
  <si>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</si>
  <si>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</si>
  <si>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</si>
  <si>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</si>
  <si>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</si>
  <si>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</si>
  <si>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</si>
  <si>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</si>
  <si>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</si>
  <si>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</si>
  <si>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</si>
  <si>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</si>
  <si>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</si>
  <si>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</si>
  <si>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</si>
  <si>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</si>
  <si>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</si>
  <si>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</si>
  <si>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</si>
  <si>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</si>
  <si>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</si>
  <si>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</si>
  <si>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</si>
  <si>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</si>
  <si>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</si>
  <si>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</si>
  <si>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</si>
  <si>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</si>
  <si>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</si>
  <si>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</si>
  <si>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</si>
  <si>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</si>
  <si>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</si>
  <si>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</si>
  <si>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</si>
  <si>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</si>
  <si>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</si>
  <si>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</si>
  <si>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</si>
  <si>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</si>
  <si>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</si>
  <si>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</si>
  <si>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</si>
  <si>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</si>
  <si>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</si>
  <si>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</si>
  <si>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</si>
  <si>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</si>
  <si>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</si>
  <si>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</si>
  <si>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</si>
  <si>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</si>
  <si>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</si>
  <si>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</si>
  <si>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</si>
  <si>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</si>
  <si>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</si>
  <si>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</si>
  <si>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</si>
  <si>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</si>
  <si>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</si>
  <si>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</si>
  <si>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</si>
  <si>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</si>
  <si>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</si>
  <si>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</si>
  <si>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</si>
  <si>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</si>
  <si>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</si>
  <si>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</si>
  <si>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</si>
  <si>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</si>
  <si>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</si>
  <si>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</si>
  <si>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</si>
  <si>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</si>
  <si>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</si>
  <si>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</si>
  <si>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</si>
  <si>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</si>
  <si>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</si>
  <si>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</si>
  <si>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</si>
  <si>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</si>
  <si>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</si>
  <si>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</si>
  <si>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</si>
  <si>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</si>
  <si>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</si>
  <si>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</si>
  <si>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</si>
  <si>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</si>
  <si>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</si>
  <si>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</si>
  <si>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</si>
  <si>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</si>
  <si>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</si>
  <si>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</si>
  <si>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</si>
  <si>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</si>
  <si>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</si>
  <si>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</si>
  <si>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</si>
  <si>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</si>
  <si>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</si>
  <si>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</si>
  <si>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</si>
  <si>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</si>
  <si>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</si>
  <si>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</si>
  <si>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</si>
  <si>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</si>
  <si>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</si>
  <si>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</si>
  <si>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</si>
  <si>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</si>
  <si>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</si>
  <si>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</si>
  <si>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</si>
  <si>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</si>
  <si>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</si>
  <si>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</si>
  <si>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</si>
  <si>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</si>
  <si>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</si>
  <si>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</si>
  <si>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</si>
  <si>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</si>
  <si>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</si>
  <si>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</si>
  <si>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</si>
  <si>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</si>
  <si>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</si>
  <si>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</si>
  <si>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</si>
  <si>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</si>
  <si>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</si>
  <si>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</si>
  <si>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</si>
  <si>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</si>
  <si>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</si>
  <si>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</si>
  <si>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</si>
  <si>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</si>
  <si>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</si>
  <si>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</si>
  <si>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</si>
  <si>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</si>
  <si>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</si>
  <si>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</si>
  <si>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</si>
  <si>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</si>
  <si>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</si>
  <si>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</si>
  <si>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</si>
  <si>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</si>
  <si>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</si>
  <si>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</si>
  <si>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</si>
  <si>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</si>
  <si>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</si>
  <si>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</si>
  <si>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</si>
  <si>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</si>
  <si>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</si>
  <si>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</si>
  <si>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</si>
  <si>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</si>
  <si>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</si>
  <si>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</si>
  <si>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</si>
  <si>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</si>
  <si>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</si>
  <si>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</si>
  <si>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</si>
  <si>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</si>
  <si>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</si>
  <si>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</si>
  <si>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</si>
  <si>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</si>
  <si>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</si>
  <si>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</si>
  <si>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</si>
  <si>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</si>
  <si>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</si>
  <si>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</si>
  <si>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</si>
  <si>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</si>
  <si>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</si>
  <si>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</si>
  <si>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</si>
  <si>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</si>
  <si>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</si>
  <si>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</si>
  <si>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</si>
  <si>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</si>
  <si>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</si>
  <si>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</si>
  <si>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</si>
  <si>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</si>
  <si>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</si>
  <si>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</si>
  <si>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</si>
  <si>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</si>
  <si>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</si>
  <si>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</si>
  <si>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</si>
  <si>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</si>
  <si>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</si>
  <si>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</si>
  <si>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</si>
  <si>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</si>
  <si>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</si>
  <si>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</si>
  <si>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</si>
  <si>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</si>
  <si>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</si>
  <si>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</si>
  <si>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</si>
  <si>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</si>
  <si>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</si>
  <si>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</si>
  <si>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</si>
  <si>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</si>
  <si>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</si>
  <si>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</si>
  <si>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</si>
  <si>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</si>
  <si>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</si>
  <si>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</si>
  <si>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</si>
  <si>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</si>
  <si>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</si>
  <si>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</si>
  <si>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</si>
  <si>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</si>
  <si>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</si>
  <si>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</si>
  <si>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</si>
  <si>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</si>
  <si>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</si>
  <si>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</si>
  <si>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</si>
  <si>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</si>
  <si>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</si>
  <si>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</si>
  <si>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</si>
  <si>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</si>
  <si>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</si>
  <si>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</si>
  <si>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</si>
  <si>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</si>
  <si>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</si>
  <si>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</si>
  <si>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</si>
  <si>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</si>
  <si>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</si>
  <si>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</si>
  <si>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</si>
  <si>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</si>
  <si>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</si>
  <si>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</si>
  <si>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</si>
  <si>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</si>
  <si>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</si>
  <si>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</si>
  <si>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</si>
  <si>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</si>
  <si>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</si>
  <si>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</si>
  <si>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</si>
  <si>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</si>
  <si>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</si>
  <si>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</si>
  <si>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</si>
  <si>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</si>
  <si>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</si>
  <si>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</si>
  <si>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</si>
  <si>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</si>
  <si>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</si>
  <si>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</si>
  <si>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</si>
  <si>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</si>
  <si>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</si>
  <si>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</si>
  <si>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</si>
  <si>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</si>
  <si>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</si>
  <si>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</si>
  <si>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</si>
  <si>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</si>
  <si>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</si>
  <si>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</si>
  <si>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</si>
  <si>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</si>
  <si>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</si>
  <si>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</si>
  <si>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</si>
  <si>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</si>
  <si>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</si>
  <si>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</si>
  <si>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</si>
  <si>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</si>
  <si>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</si>
  <si>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</si>
  <si>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</si>
  <si>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</si>
  <si>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</si>
  <si>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</si>
  <si>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</si>
  <si>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</si>
  <si>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</si>
  <si>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</si>
  <si>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</si>
  <si>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</si>
  <si>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</si>
  <si>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</si>
  <si>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</si>
  <si>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</si>
  <si>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</si>
  <si>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</si>
  <si>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</si>
  <si>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</si>
  <si>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</si>
  <si>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</si>
  <si>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</si>
  <si>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</si>
  <si>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</si>
  <si>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</si>
  <si>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</si>
  <si>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</si>
  <si>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</si>
  <si>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</si>
  <si>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</si>
  <si>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</si>
  <si>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</si>
  <si>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</si>
  <si>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</si>
  <si>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</si>
  <si>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</si>
  <si>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</si>
  <si>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</si>
  <si>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</si>
  <si>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</si>
  <si>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</si>
  <si>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</si>
  <si>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</si>
  <si>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</si>
  <si>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</si>
  <si>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</si>
  <si>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</si>
  <si>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</si>
  <si>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</si>
  <si>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</si>
  <si>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</si>
  <si>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</si>
  <si>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</si>
  <si>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</si>
  <si>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</si>
  <si>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</si>
  <si>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</si>
  <si>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</si>
  <si>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</si>
  <si>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</si>
  <si>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</si>
  <si>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</si>
  <si>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</si>
  <si>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</si>
  <si>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</si>
  <si>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</si>
  <si>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</si>
  <si>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</si>
  <si>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</si>
  <si>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</si>
  <si>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</si>
  <si>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</si>
  <si>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</si>
  <si>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</si>
  <si>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</si>
  <si>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</si>
  <si>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</si>
  <si>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</si>
  <si>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</si>
  <si>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</si>
  <si>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</si>
  <si>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</si>
  <si>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</si>
  <si>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</si>
  <si>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</si>
  <si>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</si>
  <si>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</si>
  <si>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</si>
  <si>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</si>
  <si>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</si>
  <si>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</si>
  <si>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</si>
  <si>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</si>
  <si>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</si>
  <si>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</si>
  <si>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</si>
  <si>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</si>
  <si>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</si>
  <si>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</si>
  <si>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</si>
  <si>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</si>
  <si>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</si>
  <si>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</si>
  <si>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</si>
  <si>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</si>
  <si>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</si>
  <si>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</si>
  <si>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</si>
  <si>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</si>
  <si>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</si>
  <si>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</si>
  <si>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</si>
  <si>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</si>
  <si>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</si>
  <si>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</si>
  <si>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</si>
  <si>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</si>
  <si>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</si>
  <si>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</si>
  <si>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</si>
  <si>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</si>
  <si>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</si>
  <si>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</si>
  <si>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</si>
  <si>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</si>
  <si>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</si>
  <si>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</si>
  <si>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</si>
  <si>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</si>
  <si>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</si>
  <si>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</si>
  <si>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</si>
  <si>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</si>
  <si>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</si>
  <si>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</si>
  <si>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</si>
  <si>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</si>
  <si>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</si>
  <si>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</si>
  <si>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</si>
  <si>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</si>
  <si>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</si>
  <si>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</si>
  <si>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</si>
  <si>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</si>
  <si>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</si>
  <si>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</si>
  <si>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</si>
  <si>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</si>
  <si>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</si>
  <si>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</si>
  <si>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</si>
  <si>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</si>
  <si>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</si>
  <si>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</si>
  <si>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</si>
  <si>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</si>
  <si>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</si>
  <si>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</si>
  <si>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</si>
  <si>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</si>
  <si>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</si>
  <si>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</si>
  <si>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</si>
  <si>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</si>
  <si>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</si>
  <si>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</si>
  <si>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</si>
  <si>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</si>
  <si>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</si>
  <si>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</si>
  <si>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</si>
  <si>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</si>
  <si>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</si>
  <si>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</si>
  <si>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</si>
  <si>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</si>
  <si>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</si>
  <si>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</si>
  <si>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</si>
  <si>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</si>
  <si>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</si>
  <si>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</si>
  <si>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</si>
  <si>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</si>
  <si>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</si>
  <si>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</si>
  <si>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</si>
  <si>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</si>
  <si>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</si>
  <si>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</si>
  <si>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</si>
  <si>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</si>
  <si>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</si>
  <si>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</si>
  <si>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</si>
  <si>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</si>
  <si>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</si>
  <si>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</si>
  <si>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</si>
  <si>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</si>
  <si>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</si>
  <si>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</si>
  <si>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</si>
  <si>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</si>
  <si>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</si>
  <si>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</si>
  <si>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</si>
  <si>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</si>
  <si>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</si>
  <si>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</si>
  <si>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</si>
  <si>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</si>
  <si>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</si>
  <si>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</si>
  <si>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</si>
  <si>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</si>
  <si>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</si>
  <si>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</si>
  <si>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</si>
  <si>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</si>
  <si>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</si>
  <si>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</si>
  <si>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</si>
  <si>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</si>
  <si>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</si>
  <si>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</si>
  <si>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</si>
  <si>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</si>
  <si>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</si>
  <si>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</si>
  <si>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</si>
  <si>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</si>
  <si>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</si>
  <si>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</si>
  <si>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</si>
  <si>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</si>
  <si>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</si>
  <si>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</si>
  <si>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</si>
  <si>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</si>
  <si>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</si>
  <si>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</si>
  <si>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</si>
  <si>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</si>
  <si>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</si>
  <si>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</si>
  <si>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</si>
  <si>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</si>
  <si>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</si>
  <si>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</si>
  <si>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</si>
  <si>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</si>
  <si>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</si>
  <si>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</si>
  <si>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</si>
  <si>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</si>
  <si>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</si>
  <si>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</si>
  <si>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</si>
  <si>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</si>
  <si>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</si>
  <si>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</si>
  <si>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</si>
  <si>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</si>
  <si>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</si>
  <si>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</si>
  <si>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</si>
  <si>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</si>
  <si>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</si>
  <si>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</si>
  <si>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</si>
  <si>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</si>
  <si>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</si>
  <si>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</si>
  <si>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</si>
  <si>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</si>
  <si>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</si>
  <si>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</si>
  <si>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</si>
  <si>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</si>
  <si>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</si>
  <si>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</si>
  <si>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</si>
  <si>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</si>
  <si>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</si>
  <si>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</si>
  <si>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</si>
  <si>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</si>
  <si>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</si>
  <si>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</si>
  <si>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</si>
  <si>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</si>
  <si>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</si>
  <si>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</si>
  <si>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</si>
  <si>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</si>
  <si>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</si>
  <si>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</si>
  <si>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</si>
  <si>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</si>
  <si>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</si>
  <si>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</si>
  <si>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</si>
  <si>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</si>
  <si>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</si>
  <si>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</si>
  <si>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</si>
  <si>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</si>
  <si>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</si>
  <si>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</si>
  <si>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</si>
  <si>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</si>
  <si>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</si>
  <si>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</si>
  <si>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</si>
  <si>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</si>
  <si>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</si>
  <si>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</si>
  <si>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</si>
  <si>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</si>
  <si>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</si>
  <si>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</si>
  <si>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</si>
  <si>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</si>
  <si>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</si>
  <si>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</si>
  <si>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</si>
  <si>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</si>
  <si>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</si>
  <si>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</si>
  <si>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</si>
  <si>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</si>
  <si>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</si>
  <si>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</si>
  <si>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</si>
  <si>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</si>
  <si>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</si>
  <si>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</si>
  <si>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</si>
  <si>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</si>
  <si>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</si>
  <si>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</si>
  <si>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</si>
  <si>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</si>
  <si>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</si>
  <si>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</si>
  <si>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</si>
  <si>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</si>
  <si>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</si>
  <si>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</si>
  <si>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</si>
  <si>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</si>
  <si>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</si>
  <si>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</si>
  <si>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</si>
  <si>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</si>
  <si>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</si>
  <si>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</si>
  <si>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</si>
  <si>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</si>
  <si>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</si>
  <si>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</si>
  <si>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</si>
  <si>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</si>
  <si>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</si>
  <si>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</si>
  <si>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</si>
  <si>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</si>
  <si>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</si>
  <si>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</si>
  <si>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</si>
  <si>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</si>
  <si>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</si>
  <si>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</si>
  <si>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</si>
  <si>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</si>
  <si>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</si>
  <si>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</si>
  <si>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</si>
  <si>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</si>
  <si>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</si>
  <si>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</si>
  <si>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</si>
  <si>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</si>
  <si>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</si>
  <si>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</si>
  <si>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</si>
  <si>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</si>
  <si>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</si>
  <si>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</si>
  <si>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</si>
  <si>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</si>
  <si>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</si>
  <si>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</si>
  <si>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</si>
  <si>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</si>
  <si>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</si>
  <si>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</si>
  <si>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</si>
  <si>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</si>
  <si>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</si>
  <si>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</si>
  <si>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</si>
  <si>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</si>
  <si>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</si>
  <si>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</si>
  <si>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</si>
  <si>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</si>
  <si>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</si>
  <si>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</si>
  <si>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</si>
  <si>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</si>
  <si>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</si>
  <si>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</si>
  <si>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</si>
  <si>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</si>
  <si>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</si>
  <si>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</si>
  <si>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</si>
  <si>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</si>
  <si>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</si>
  <si>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</si>
  <si>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</si>
  <si>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</si>
  <si>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</si>
  <si>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</si>
  <si>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</si>
  <si>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</si>
  <si>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</si>
  <si>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</si>
  <si>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</si>
  <si>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</si>
  <si>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</si>
  <si>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</si>
  <si>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</si>
  <si>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</si>
  <si>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</si>
  <si>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</si>
  <si>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</si>
  <si>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</si>
  <si>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</si>
  <si>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</si>
  <si>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</si>
  <si>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</si>
  <si>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</si>
  <si>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</si>
  <si>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</si>
  <si>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</si>
  <si>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</si>
  <si>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</si>
  <si>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</si>
  <si>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</si>
  <si>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</si>
  <si>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</si>
  <si>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</si>
  <si>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</si>
  <si>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</si>
  <si>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</si>
  <si>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</si>
  <si>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</si>
  <si>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</si>
  <si>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</si>
  <si>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</si>
  <si>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</si>
  <si>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</si>
  <si>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</si>
  <si>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</si>
  <si>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</si>
  <si>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</si>
  <si>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</si>
  <si>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</si>
  <si>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</si>
  <si>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</si>
  <si>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</si>
  <si>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</si>
  <si>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</si>
  <si>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</si>
  <si>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</si>
  <si>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</si>
  <si>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</si>
  <si>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</si>
  <si>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</si>
  <si>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</si>
  <si>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</si>
  <si>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</si>
  <si>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</si>
  <si>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</si>
  <si>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</si>
  <si>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</si>
  <si>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</si>
  <si>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</si>
  <si>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</si>
  <si>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</si>
  <si>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</si>
  <si>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</si>
  <si>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</si>
  <si>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</si>
  <si>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</si>
  <si>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</si>
  <si>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</si>
  <si>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</si>
  <si>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</si>
  <si>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</si>
  <si>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</si>
  <si>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</si>
  <si>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</si>
  <si>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</si>
  <si>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</si>
  <si>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</si>
  <si>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</si>
  <si>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</si>
  <si>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</si>
  <si>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</si>
  <si>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</si>
  <si>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</si>
  <si>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</si>
  <si>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</si>
  <si>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</si>
  <si>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</si>
  <si>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</si>
  <si>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</si>
  <si>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</si>
  <si>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</si>
  <si>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</si>
  <si>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</si>
  <si>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</si>
  <si>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</si>
  <si>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</si>
  <si>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</si>
  <si>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</si>
  <si>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</si>
  <si>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</si>
  <si>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</si>
  <si>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</si>
  <si>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</si>
  <si>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</si>
  <si>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</si>
  <si>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</si>
  <si>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</si>
  <si>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</si>
  <si>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</si>
  <si>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</si>
  <si>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</si>
  <si>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</si>
  <si>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</si>
  <si>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</si>
  <si>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</si>
  <si>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</si>
  <si>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</si>
  <si>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</si>
  <si>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</si>
  <si>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</si>
  <si>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</si>
  <si>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</si>
  <si>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</si>
  <si>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</si>
  <si>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</si>
  <si>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</si>
  <si>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</si>
  <si>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</si>
  <si>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</si>
  <si>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</si>
  <si>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</si>
  <si>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</si>
  <si>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</si>
  <si>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</si>
  <si>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</si>
  <si>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</si>
  <si>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</si>
  <si>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</si>
  <si>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</si>
  <si>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</si>
  <si>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</si>
  <si>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</si>
  <si>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</si>
  <si>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</si>
  <si>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</si>
  <si>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</si>
  <si>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</si>
  <si>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</si>
  <si>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</si>
  <si>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</si>
  <si>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</si>
  <si>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</si>
  <si>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</si>
  <si>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</si>
  <si>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</si>
  <si>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</si>
  <si>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</si>
  <si>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</si>
  <si>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</si>
  <si>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</si>
  <si>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</si>
  <si>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</si>
  <si>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</si>
  <si>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</si>
  <si>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</si>
  <si>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</si>
  <si>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</si>
  <si>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</si>
  <si>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</si>
  <si>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</si>
  <si>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</si>
  <si>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</si>
  <si>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</si>
  <si>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</si>
  <si>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</si>
  <si>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</si>
  <si>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</si>
  <si>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</si>
  <si>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</si>
  <si>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</si>
  <si>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</si>
  <si>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</si>
  <si>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</si>
  <si>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</si>
  <si>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</si>
  <si>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</si>
  <si>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</si>
  <si>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</si>
  <si>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</si>
  <si>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</si>
  <si>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</si>
  <si>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</si>
  <si>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</si>
  <si>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</si>
  <si>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</si>
  <si>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</si>
  <si>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</si>
  <si>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</si>
  <si>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</si>
  <si>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</si>
  <si>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</si>
  <si>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</si>
  <si>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</si>
  <si>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</si>
  <si>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</si>
  <si>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</si>
  <si>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</si>
  <si>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</si>
  <si>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</si>
  <si>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</si>
  <si>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</si>
  <si>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</si>
  <si>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</si>
  <si>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</si>
  <si>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</si>
  <si>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</si>
  <si>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</si>
  <si>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</si>
  <si>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</si>
  <si>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</si>
  <si>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</si>
  <si>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</si>
  <si>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</si>
  <si>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</si>
  <si>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</si>
  <si>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</si>
  <si>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</si>
  <si>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</si>
  <si>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</si>
  <si>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</si>
  <si>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</si>
  <si>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</si>
  <si>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</si>
  <si>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</si>
  <si>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</si>
  <si>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</si>
  <si>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</si>
  <si>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</si>
  <si>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</si>
  <si>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</si>
  <si>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</si>
  <si>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</si>
  <si>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</si>
  <si>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</si>
  <si>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</si>
  <si>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</si>
  <si>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</si>
  <si>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</si>
  <si>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</si>
  <si>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</si>
  <si>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</si>
  <si>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</si>
  <si>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</si>
  <si>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</si>
  <si>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</si>
  <si>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</si>
  <si>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</si>
  <si>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</si>
  <si>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</si>
  <si>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</si>
  <si>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</si>
  <si>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</si>
  <si>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</si>
  <si>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</si>
  <si>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</si>
  <si>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</si>
  <si>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</si>
  <si>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</si>
  <si>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</si>
  <si>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</si>
  <si>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</si>
  <si>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</si>
  <si>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</si>
  <si>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</si>
  <si>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</si>
  <si>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</si>
  <si>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</si>
  <si>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</si>
  <si>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</si>
  <si>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</si>
  <si>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</si>
  <si>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</si>
  <si>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</si>
  <si>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</si>
  <si>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</si>
  <si>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</si>
  <si>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</si>
  <si>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</si>
  <si>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</si>
  <si>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</si>
  <si>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</si>
  <si>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</si>
  <si>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</si>
  <si>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</si>
  <si>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</si>
  <si>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</si>
  <si>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</si>
  <si>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</si>
  <si>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</si>
  <si>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</si>
  <si>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</si>
  <si>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</si>
  <si>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</si>
  <si>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</si>
  <si>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</si>
  <si>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</si>
  <si>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</si>
  <si>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</si>
  <si>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</si>
  <si>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</si>
  <si>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</si>
  <si>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</si>
  <si>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</si>
  <si>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</si>
  <si>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</si>
  <si>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</si>
  <si>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</si>
  <si>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</si>
  <si>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</si>
  <si>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</si>
  <si>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</si>
  <si>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</si>
  <si>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</si>
  <si>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</si>
  <si>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</si>
  <si>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</si>
  <si>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</si>
  <si>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</si>
  <si>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</si>
  <si>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</si>
  <si>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</si>
  <si>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</si>
  <si>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</si>
  <si>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</si>
  <si>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</si>
  <si>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</si>
  <si>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</si>
  <si>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</si>
  <si>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</si>
  <si>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</si>
  <si>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</si>
  <si>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</si>
  <si>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</si>
  <si>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</si>
  <si>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</si>
  <si>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</si>
  <si>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</si>
  <si>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</si>
  <si>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</si>
  <si>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</si>
  <si>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</si>
  <si>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</si>
  <si>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</si>
  <si>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</si>
  <si>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</si>
  <si>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</si>
  <si>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</si>
  <si>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</si>
  <si>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</si>
  <si>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</si>
  <si>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</si>
  <si>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</si>
  <si>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</si>
  <si>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</si>
  <si>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</si>
  <si>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</si>
  <si>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</si>
  <si>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</si>
  <si>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</si>
  <si>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</si>
  <si>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</si>
  <si>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</si>
  <si>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</si>
  <si>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</si>
  <si>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</si>
  <si>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</si>
  <si>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</si>
  <si>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</si>
  <si>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</si>
  <si>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</si>
  <si>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</si>
  <si>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</si>
  <si>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</si>
  <si>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</si>
  <si>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</si>
  <si>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</si>
  <si>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</si>
  <si>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</si>
  <si>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</si>
  <si>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</si>
  <si>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</si>
  <si>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</si>
  <si>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</si>
  <si>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</si>
  <si>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</si>
  <si>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</si>
  <si>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</si>
  <si>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</si>
  <si>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</si>
  <si>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</si>
  <si>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</si>
  <si>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</si>
  <si>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</si>
  <si>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</si>
  <si>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</si>
  <si>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</si>
  <si>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</si>
  <si>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</si>
  <si>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</si>
  <si>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</si>
  <si>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</si>
  <si>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</si>
  <si>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</si>
  <si>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</si>
  <si>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</si>
  <si>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</si>
  <si>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</si>
  <si>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</si>
  <si>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</si>
  <si>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</si>
  <si>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</si>
  <si>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</si>
  <si>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</si>
  <si>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</si>
  <si>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</si>
  <si>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</si>
  <si>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</si>
  <si>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</si>
  <si>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</si>
  <si>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</si>
  <si>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</si>
  <si>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</si>
  <si>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</si>
  <si>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</si>
  <si>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</si>
  <si>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</si>
  <si>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</si>
  <si>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</si>
  <si>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</si>
  <si>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</si>
  <si>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</si>
  <si>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</si>
  <si>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</si>
  <si>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</si>
  <si>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</si>
  <si>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</si>
  <si>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</si>
  <si>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</si>
  <si>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</si>
  <si>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</si>
  <si>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</si>
  <si>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</si>
  <si>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</si>
  <si>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</si>
  <si>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</si>
  <si>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</si>
  <si>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</si>
  <si>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</si>
  <si>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</si>
  <si>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</si>
  <si>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</si>
  <si>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</si>
  <si>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</si>
  <si>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</si>
  <si>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</si>
  <si>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</si>
  <si>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</si>
  <si>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</si>
  <si>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</si>
  <si>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</si>
  <si>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</si>
  <si>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</si>
  <si>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</si>
  <si>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</si>
  <si>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</si>
  <si>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</si>
  <si>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</si>
  <si>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</si>
  <si>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</si>
  <si>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</si>
  <si>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</si>
  <si>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</si>
  <si>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</si>
  <si>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</si>
  <si>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</si>
  <si>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</si>
  <si>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</si>
  <si>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</si>
  <si>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</si>
  <si>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</si>
  <si>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</si>
  <si>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</si>
  <si>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</si>
  <si>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</si>
  <si>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</si>
  <si>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</si>
  <si>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</si>
  <si>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</si>
  <si>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</si>
  <si>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</si>
  <si>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</si>
  <si>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</si>
  <si>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</si>
  <si>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</si>
  <si>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</si>
  <si>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</si>
  <si>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</si>
  <si>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</si>
  <si>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</si>
  <si>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</si>
  <si>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</si>
  <si>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</si>
  <si>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</si>
  <si>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</si>
  <si>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</si>
  <si>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</si>
  <si>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</si>
  <si>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</si>
  <si>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</si>
  <si>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</si>
  <si>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</si>
  <si>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</si>
  <si>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</si>
  <si>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</si>
  <si>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</si>
  <si>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</si>
  <si>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</si>
  <si>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</si>
  <si>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</si>
  <si>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</si>
  <si>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</si>
  <si>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</si>
  <si>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</si>
  <si>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</si>
  <si>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</si>
  <si>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</si>
  <si>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</si>
  <si>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</si>
  <si>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</si>
  <si>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</si>
  <si>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</si>
  <si>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</si>
  <si>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</si>
  <si>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</si>
  <si>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</si>
  <si>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</si>
  <si>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</si>
  <si>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</si>
  <si>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</si>
  <si>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</si>
  <si>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</si>
  <si>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</si>
  <si>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</si>
  <si>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</si>
  <si>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</si>
  <si>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</si>
  <si>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</si>
  <si>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</si>
  <si>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</si>
  <si>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</si>
  <si>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</si>
  <si>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</si>
  <si>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</si>
  <si>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</si>
  <si>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</si>
  <si>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</si>
  <si>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</si>
  <si>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</si>
  <si>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</si>
  <si>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</si>
  <si>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</si>
  <si>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</si>
  <si>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</si>
  <si>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</si>
  <si>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</si>
  <si>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</si>
  <si>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</si>
  <si>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</si>
  <si>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</si>
  <si>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</si>
  <si>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</si>
  <si>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</si>
  <si>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</si>
  <si>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</si>
  <si>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</si>
  <si>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</si>
  <si>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</si>
  <si>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</si>
  <si>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</si>
  <si>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</si>
  <si>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</si>
  <si>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</si>
  <si>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</si>
  <si>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</si>
  <si>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</si>
  <si>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</si>
  <si>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</si>
  <si>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</si>
  <si>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</si>
  <si>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</si>
  <si>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</si>
  <si>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</si>
  <si>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</si>
  <si>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</si>
  <si>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</si>
  <si>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</si>
  <si>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</si>
  <si>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</si>
  <si>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</si>
  <si>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</si>
  <si>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</si>
  <si>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</si>
  <si>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</si>
  <si>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</si>
  <si>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</si>
  <si>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</si>
  <si>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</si>
  <si>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</si>
  <si>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</si>
  <si>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</si>
  <si>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</si>
  <si>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</si>
  <si>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</si>
  <si>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</si>
  <si>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</si>
  <si>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</si>
  <si>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</si>
  <si>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</si>
  <si>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</si>
  <si>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</si>
  <si>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</si>
  <si>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</si>
  <si>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</si>
  <si>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</si>
  <si>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</si>
  <si>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</si>
  <si>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</si>
  <si>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</si>
  <si>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</si>
  <si>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</si>
  <si>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</si>
  <si>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</si>
  <si>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</si>
  <si>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</si>
  <si>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</si>
  <si>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</si>
  <si>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</si>
  <si>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</si>
  <si>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</si>
  <si>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</si>
  <si>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</si>
  <si>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</si>
  <si>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</si>
  <si>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</si>
  <si>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</si>
  <si>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</si>
  <si>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</si>
  <si>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</si>
  <si>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</si>
  <si>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</si>
  <si>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</si>
  <si>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</si>
  <si>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</si>
  <si>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</si>
  <si>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</si>
  <si>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</si>
  <si>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</si>
  <si>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</si>
  <si>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</si>
  <si>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</si>
  <si>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</si>
  <si>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</si>
  <si>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</si>
  <si>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</si>
  <si>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</si>
  <si>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</si>
  <si>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</si>
  <si>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</si>
  <si>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</si>
  <si>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</si>
  <si>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</si>
  <si>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</si>
  <si>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</si>
  <si>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</si>
  <si>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</si>
  <si>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</si>
  <si>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</si>
  <si>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</si>
  <si>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</si>
  <si>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</si>
  <si>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</si>
  <si>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</si>
  <si>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</si>
  <si>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</si>
  <si>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</si>
  <si>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</si>
  <si>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</si>
  <si>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</si>
  <si>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</si>
  <si>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</si>
  <si>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</si>
  <si>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</si>
  <si>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</si>
  <si>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</si>
  <si>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</si>
  <si>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</si>
  <si>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</si>
  <si>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</si>
  <si>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</si>
  <si>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</si>
  <si>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</si>
  <si>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</si>
  <si>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</si>
  <si>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</si>
  <si>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</si>
  <si>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</si>
  <si>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</si>
  <si>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</si>
  <si>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</si>
  <si>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</si>
  <si>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</si>
  <si>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</si>
  <si>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</si>
  <si>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</si>
  <si>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</si>
  <si>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</si>
  <si>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</si>
  <si>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</si>
  <si>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</si>
  <si>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</si>
  <si>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</si>
  <si>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</si>
  <si>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</si>
  <si>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</si>
  <si>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</si>
  <si>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</si>
  <si>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</si>
  <si>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</si>
  <si>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</si>
  <si>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</si>
  <si>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</si>
  <si>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</si>
  <si>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</si>
  <si>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</si>
  <si>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</si>
  <si>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</si>
  <si>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</si>
  <si>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</si>
  <si>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</si>
  <si>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</si>
  <si>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</si>
  <si>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</si>
  <si>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</si>
  <si>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</si>
  <si>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</si>
  <si>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</si>
  <si>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</si>
  <si>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</si>
  <si>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</si>
  <si>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</si>
  <si>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</si>
  <si>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</si>
  <si>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</si>
  <si>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</si>
  <si>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</si>
  <si>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</si>
  <si>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</si>
  <si>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</si>
  <si>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</si>
  <si>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</si>
  <si>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</si>
  <si>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</si>
  <si>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</si>
  <si>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</si>
  <si>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</si>
  <si>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</si>
  <si>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</si>
  <si>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</si>
  <si>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</si>
  <si>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</si>
  <si>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</si>
  <si>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</si>
  <si>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</si>
  <si>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</si>
  <si>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</si>
  <si>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</si>
  <si>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</si>
  <si>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</si>
  <si>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</si>
  <si>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</si>
  <si>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</si>
  <si>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</si>
  <si>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</si>
  <si>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</si>
  <si>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</si>
  <si>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</si>
  <si>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</si>
  <si>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</si>
  <si>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</si>
  <si>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</si>
  <si>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</si>
  <si>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</si>
  <si>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</si>
  <si>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</si>
  <si>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</si>
  <si>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</si>
  <si>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</si>
  <si>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</si>
  <si>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</si>
  <si>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</si>
  <si>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</si>
  <si>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</si>
  <si>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</si>
  <si>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</si>
  <si>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</si>
  <si>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</si>
  <si>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</si>
  <si>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</si>
  <si>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</si>
  <si>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</si>
  <si>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</si>
  <si>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</si>
  <si>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</si>
  <si>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</si>
  <si>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</si>
  <si>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</si>
  <si>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</si>
  <si>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</si>
  <si>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</si>
  <si>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</si>
  <si>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</si>
  <si>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</si>
  <si>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</si>
  <si>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</si>
  <si>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</si>
  <si>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</si>
  <si>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</si>
  <si>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</si>
  <si>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</si>
  <si>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</si>
  <si>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</si>
  <si>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</si>
  <si>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</si>
  <si>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</si>
  <si>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</si>
  <si>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</si>
  <si>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</si>
  <si>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</si>
  <si>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</si>
  <si>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</si>
  <si>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</si>
  <si>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</si>
  <si>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</si>
  <si>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</si>
  <si>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</si>
  <si>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</si>
  <si>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</si>
  <si>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</si>
  <si>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</si>
  <si>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</si>
  <si>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</si>
  <si>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</si>
  <si>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</si>
  <si>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</si>
  <si>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</si>
  <si>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</si>
  <si>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</si>
  <si>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</si>
  <si>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</si>
  <si>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</si>
  <si>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</si>
  <si>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</si>
  <si>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</si>
  <si>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</si>
  <si>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</si>
  <si>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</si>
  <si>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</si>
  <si>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</si>
  <si>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</si>
  <si>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</si>
  <si>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</si>
  <si>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</si>
  <si>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</si>
  <si>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</si>
  <si>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</si>
  <si>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</si>
  <si>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</si>
  <si>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</si>
  <si>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</si>
  <si>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</si>
  <si>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</si>
  <si>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</si>
  <si>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</si>
  <si>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</si>
  <si>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</si>
  <si>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</si>
  <si>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</si>
  <si>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</si>
  <si>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</si>
  <si>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</si>
  <si>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</si>
  <si>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</si>
  <si>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</si>
  <si>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</si>
  <si>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</si>
  <si>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</si>
  <si>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</si>
  <si>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</si>
  <si>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</si>
  <si>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</si>
  <si>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</si>
  <si>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</si>
  <si>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</si>
  <si>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</si>
  <si>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</si>
  <si>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</si>
  <si>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</si>
  <si>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</si>
  <si>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</si>
  <si>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</si>
  <si>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</si>
  <si>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</si>
  <si>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</si>
  <si>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</si>
  <si>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</si>
  <si>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</si>
  <si>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</si>
  <si>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</si>
  <si>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</si>
  <si>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</si>
  <si>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</si>
  <si>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</si>
  <si>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</si>
  <si>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</si>
  <si>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</si>
  <si>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</si>
  <si>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</si>
  <si>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</si>
  <si>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</si>
  <si>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</si>
  <si>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</si>
  <si>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</si>
  <si>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</si>
  <si>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</si>
  <si>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</si>
  <si>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</si>
  <si>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</si>
  <si>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</si>
  <si>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</si>
  <si>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</si>
  <si>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</si>
  <si>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</si>
  <si>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</si>
  <si>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</si>
  <si>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</si>
  <si>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</si>
  <si>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</si>
  <si>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</si>
  <si>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</si>
  <si>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</si>
  <si>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</si>
  <si>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</si>
  <si>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</si>
  <si>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</si>
  <si>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</si>
  <si>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</si>
  <si>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</si>
  <si>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</si>
  <si>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</si>
  <si>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</si>
  <si>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</si>
  <si>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</si>
  <si>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</si>
  <si>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</si>
  <si>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</si>
  <si>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</si>
  <si>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</si>
  <si>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</si>
  <si>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</si>
  <si>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</si>
  <si>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</si>
  <si>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</si>
  <si>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</si>
  <si>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</si>
  <si>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</si>
  <si>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</si>
  <si>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</si>
  <si>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</si>
  <si>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</si>
  <si>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</si>
  <si>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</si>
  <si>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</si>
  <si>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</si>
  <si>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</si>
  <si>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</si>
  <si>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</si>
  <si>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</si>
  <si>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</si>
  <si>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</si>
  <si>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</si>
  <si>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</si>
  <si>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</si>
  <si>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</si>
  <si>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</si>
  <si>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</si>
  <si>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</si>
  <si>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</si>
  <si>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</si>
  <si>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</si>
  <si>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</si>
  <si>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</si>
  <si>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</si>
  <si>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</si>
  <si>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</si>
  <si>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</si>
  <si>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</si>
  <si>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</si>
  <si>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</si>
  <si>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</si>
  <si>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</si>
  <si>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</si>
  <si>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</si>
  <si>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</si>
  <si>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</si>
  <si>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</si>
  <si>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</si>
  <si>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</si>
  <si>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</si>
  <si>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</si>
  <si>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</si>
  <si>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</si>
  <si>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</si>
  <si>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</si>
  <si>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</si>
  <si>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</si>
  <si>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</si>
  <si>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</si>
  <si>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</si>
  <si>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</si>
  <si>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</si>
  <si>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</si>
  <si>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</si>
  <si>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</si>
  <si>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</si>
  <si>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</si>
  <si>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</si>
  <si>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</si>
  <si>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</si>
  <si>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</si>
  <si>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</si>
  <si>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</si>
  <si>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</si>
  <si>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</si>
  <si>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</si>
  <si>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</si>
  <si>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</si>
  <si>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</si>
  <si>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</si>
  <si>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</si>
  <si>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</si>
  <si>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</si>
  <si>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</si>
  <si>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</si>
  <si>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</si>
  <si>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</si>
  <si>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</si>
  <si>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</si>
  <si>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</si>
  <si>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</si>
  <si>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</si>
  <si>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</si>
  <si>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</si>
  <si>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</si>
  <si>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</si>
  <si>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</si>
  <si>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</si>
  <si>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</si>
  <si>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</si>
  <si>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</si>
  <si>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</si>
  <si>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</si>
  <si>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</si>
  <si>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</si>
  <si>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</si>
  <si>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</si>
  <si>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</si>
  <si>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</si>
  <si>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</si>
  <si>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</si>
  <si>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</si>
  <si>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</si>
  <si>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</si>
  <si>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</si>
  <si>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</si>
  <si>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</si>
  <si>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</si>
  <si>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</si>
  <si>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</si>
  <si>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</si>
  <si>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</si>
  <si>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</si>
  <si>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</si>
  <si>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</si>
  <si>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</si>
  <si>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</si>
  <si>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</si>
  <si>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</si>
  <si>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</si>
  <si>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</si>
  <si>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</si>
  <si>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</si>
  <si>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</si>
  <si>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</si>
  <si>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</si>
  <si>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</si>
  <si>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</si>
  <si>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</si>
  <si>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</si>
  <si>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</si>
  <si>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</si>
  <si>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</si>
  <si>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</si>
  <si>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</si>
  <si>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</si>
  <si>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</si>
  <si>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</si>
  <si>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</si>
  <si>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</si>
  <si>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</si>
  <si>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</si>
  <si>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</si>
  <si>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</si>
  <si>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</si>
  <si>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</si>
  <si>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</si>
  <si>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</si>
  <si>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</si>
  <si>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</si>
  <si>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</si>
  <si>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</si>
  <si>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</si>
  <si>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</si>
  <si>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</si>
  <si>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</si>
  <si>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</si>
  <si>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</si>
  <si>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</si>
  <si>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</si>
  <si>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</si>
  <si>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</si>
  <si>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</si>
  <si>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</si>
  <si>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</si>
  <si>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</si>
  <si>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</si>
  <si>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</si>
  <si>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</si>
  <si>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</si>
  <si>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</si>
  <si>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</si>
  <si>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</si>
  <si>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</si>
  <si>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</si>
  <si>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</si>
  <si>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</si>
  <si>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</si>
  <si>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</si>
  <si>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</si>
  <si>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</si>
  <si>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</si>
  <si>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</si>
  <si>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</si>
  <si>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</si>
  <si>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</si>
  <si>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</si>
  <si>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</si>
  <si>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</si>
  <si>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</si>
  <si>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</si>
  <si>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</si>
  <si>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</si>
  <si>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</si>
  <si>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</si>
  <si>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</si>
  <si>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</si>
  <si>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</si>
  <si>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</si>
  <si>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</si>
  <si>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</si>
  <si>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</si>
  <si>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</si>
  <si>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</si>
  <si>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</si>
  <si>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</si>
  <si>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</si>
  <si>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</si>
  <si>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</si>
  <si>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</si>
  <si>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</si>
  <si>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</si>
  <si>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</si>
  <si>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</si>
  <si>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</si>
  <si>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</si>
  <si>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</si>
  <si>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</si>
  <si>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</si>
  <si>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</si>
  <si>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</si>
  <si>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</si>
  <si>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</si>
  <si>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</si>
  <si>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</si>
  <si>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</si>
  <si>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</si>
  <si>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</si>
  <si>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</si>
  <si>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</si>
  <si>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</si>
  <si>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</si>
  <si>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</si>
  <si>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</si>
  <si>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</si>
  <si>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</si>
  <si>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</si>
  <si>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</si>
  <si>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</si>
  <si>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</si>
  <si>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</si>
  <si>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</si>
  <si>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</si>
  <si>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</si>
  <si>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</si>
  <si>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</si>
  <si>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</si>
  <si>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</si>
  <si>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</si>
  <si>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</si>
  <si>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</si>
  <si>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</si>
  <si>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</si>
  <si>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</si>
  <si>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</si>
  <si>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</si>
  <si>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</si>
  <si>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</si>
  <si>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</si>
  <si>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</si>
  <si>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</si>
  <si>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</si>
  <si>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</si>
  <si>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</si>
  <si>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</si>
  <si>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</si>
  <si>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</si>
  <si>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</si>
  <si>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</si>
  <si>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</si>
  <si>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</si>
  <si>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</si>
  <si>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</si>
  <si>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</si>
  <si>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</si>
  <si>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</si>
  <si>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</si>
  <si>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</si>
  <si>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</si>
  <si>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</si>
  <si>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</si>
  <si>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</si>
  <si>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</si>
  <si>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</si>
  <si>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</si>
  <si>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</si>
  <si>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</si>
  <si>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</si>
  <si>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</si>
  <si>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</si>
  <si>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</si>
  <si>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</si>
  <si>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</si>
  <si>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</si>
  <si>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</si>
  <si>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</si>
  <si>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</si>
  <si>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</si>
  <si>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</si>
  <si>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</si>
  <si>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</si>
  <si>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</si>
  <si>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</si>
  <si>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</si>
  <si>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</si>
  <si>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</si>
  <si>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</si>
  <si>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</si>
  <si>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</si>
  <si>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</si>
  <si>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</si>
  <si>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</si>
  <si>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</si>
  <si>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</si>
  <si>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</si>
  <si>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</si>
  <si>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</si>
  <si>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</si>
  <si>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</si>
  <si>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</si>
  <si>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</si>
  <si>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</si>
  <si>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</si>
  <si>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</si>
  <si>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</si>
  <si>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</si>
  <si>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</si>
  <si>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</si>
  <si>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</si>
  <si>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</si>
  <si>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</si>
  <si>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</si>
  <si>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</si>
  <si>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</si>
  <si>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</si>
  <si>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</si>
  <si>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</si>
  <si>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</si>
  <si>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</si>
  <si>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</si>
  <si>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</si>
  <si>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</si>
  <si>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</si>
  <si>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</si>
  <si>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</si>
  <si>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</si>
  <si>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</si>
  <si>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</si>
  <si>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</si>
  <si>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</si>
  <si>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</si>
  <si>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</si>
  <si>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</si>
  <si>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</si>
  <si>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</si>
  <si>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</si>
  <si>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</si>
  <si>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</si>
  <si>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</si>
  <si>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</si>
  <si>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</si>
  <si>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</si>
  <si>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</si>
  <si>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</si>
  <si>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</si>
  <si>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</si>
  <si>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</si>
  <si>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</si>
  <si>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</si>
  <si>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</si>
  <si>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</si>
  <si>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</si>
  <si>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</si>
  <si>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</si>
  <si>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</si>
  <si>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</si>
  <si>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</si>
  <si>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</si>
  <si>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</si>
  <si>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</si>
  <si>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</si>
  <si>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</si>
  <si>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</si>
  <si>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</si>
  <si>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</si>
  <si>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</si>
  <si>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</si>
  <si>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</si>
  <si>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</si>
  <si>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</si>
  <si>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</si>
  <si>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</si>
  <si>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</si>
  <si>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</si>
  <si>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</si>
  <si>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</si>
  <si>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</si>
  <si>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</si>
  <si>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</si>
  <si>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</si>
  <si>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</si>
  <si>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</si>
  <si>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</si>
  <si>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</si>
  <si>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</si>
  <si>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</si>
  <si>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</si>
  <si>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</si>
  <si>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</si>
  <si>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</si>
  <si>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</si>
  <si>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</si>
  <si>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</si>
  <si>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</si>
  <si>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</si>
  <si>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</si>
  <si>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</si>
  <si>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</si>
  <si>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</si>
  <si>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</si>
  <si>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</si>
  <si>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</si>
  <si>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</si>
  <si>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</si>
  <si>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</si>
  <si>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</si>
  <si>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</si>
  <si>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</si>
  <si>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</si>
  <si>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</si>
  <si>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</si>
  <si>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</si>
  <si>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</si>
  <si>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</si>
  <si>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</si>
  <si>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</si>
  <si>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</si>
  <si>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</si>
  <si>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</si>
  <si>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</si>
  <si>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</si>
  <si>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</si>
  <si>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</si>
  <si>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</si>
  <si>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</si>
  <si>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</si>
  <si>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</si>
  <si>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</si>
  <si>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</si>
  <si>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</si>
  <si>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</si>
  <si>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</si>
  <si>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</si>
  <si>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</si>
  <si>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</si>
  <si>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</si>
  <si>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</si>
  <si>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</si>
  <si>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</si>
  <si>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</si>
  <si>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</si>
  <si>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</si>
  <si>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</si>
  <si>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</si>
  <si>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</si>
  <si>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</si>
  <si>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</si>
  <si>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</si>
  <si>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</si>
  <si>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</si>
  <si>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</si>
  <si>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</si>
  <si>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</si>
  <si>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</si>
  <si>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</si>
  <si>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</si>
  <si>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</si>
  <si>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</si>
  <si>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</si>
  <si>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</si>
  <si>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</si>
  <si>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</si>
  <si>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</si>
  <si>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</si>
  <si>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</si>
  <si>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</si>
  <si>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</si>
  <si>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</si>
  <si>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</si>
  <si>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</si>
  <si>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</si>
  <si>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</si>
  <si>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</si>
  <si>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</si>
  <si>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</si>
  <si>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</si>
  <si>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</si>
  <si>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</si>
  <si>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</si>
  <si>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</si>
  <si>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</si>
  <si>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</si>
  <si>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</si>
  <si>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</si>
  <si>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</si>
  <si>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</si>
  <si>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</si>
  <si>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</si>
  <si>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</si>
  <si>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</si>
  <si>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</si>
  <si>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</si>
  <si>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</si>
  <si>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</si>
  <si>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</si>
  <si>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</si>
  <si>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</si>
  <si>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</si>
  <si>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</si>
  <si>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</si>
  <si>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</si>
  <si>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</si>
  <si>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</si>
  <si>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</si>
  <si>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</si>
  <si>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</si>
  <si>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</si>
  <si>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</si>
  <si>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</si>
  <si>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</si>
  <si>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</si>
  <si>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</si>
  <si>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</si>
  <si>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</si>
  <si>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</si>
  <si>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</si>
  <si>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</si>
  <si>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</si>
  <si>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</si>
  <si>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</si>
  <si>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</si>
  <si>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</si>
  <si>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</si>
  <si>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</si>
  <si>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</si>
  <si>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</si>
  <si>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</si>
  <si>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</si>
  <si>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</si>
  <si>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</si>
  <si>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</si>
  <si>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</si>
  <si>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</si>
  <si>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</si>
  <si>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</si>
  <si>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</si>
  <si>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</si>
  <si>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</si>
  <si>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</si>
  <si>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</si>
  <si>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</si>
  <si>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</si>
  <si>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</si>
  <si>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</si>
  <si>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</si>
  <si>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</si>
  <si>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</si>
  <si>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</si>
  <si>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</si>
  <si>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</si>
  <si>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</si>
  <si>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</si>
  <si>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</si>
  <si>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</si>
  <si>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</si>
  <si>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</si>
  <si>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</si>
  <si>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</si>
  <si>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</si>
  <si>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</si>
  <si>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</si>
  <si>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</si>
  <si>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</si>
  <si>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</si>
  <si>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</si>
  <si>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</si>
  <si>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</si>
  <si>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</si>
  <si>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</si>
  <si>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</si>
  <si>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</si>
  <si>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</si>
  <si>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</si>
  <si>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</si>
  <si>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</si>
  <si>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</si>
  <si>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</si>
  <si>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</si>
  <si>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</si>
  <si>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</si>
  <si>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</si>
  <si>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</si>
  <si>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</si>
  <si>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</si>
  <si>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</si>
  <si>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</si>
  <si>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</si>
  <si>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</si>
  <si>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</si>
  <si>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</si>
  <si>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</si>
  <si>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</si>
  <si>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</si>
  <si>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</si>
  <si>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</si>
  <si>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</si>
  <si>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</si>
  <si>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</si>
  <si>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</si>
  <si>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</si>
  <si>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</si>
  <si>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</si>
  <si>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</si>
  <si>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</si>
  <si>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</si>
  <si>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</si>
  <si>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</si>
  <si>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</si>
  <si>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</si>
  <si>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</si>
  <si>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</si>
  <si>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</si>
  <si>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</si>
  <si>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</si>
  <si>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</si>
  <si>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</si>
  <si>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</si>
  <si>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</si>
  <si>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</si>
  <si>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</si>
  <si>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</si>
  <si>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</si>
  <si>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</si>
  <si>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</si>
  <si>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</si>
  <si>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</si>
  <si>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</si>
  <si>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</si>
  <si>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</si>
  <si>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</si>
  <si>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</si>
  <si>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</si>
  <si>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</si>
  <si>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</si>
  <si>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</si>
  <si>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</si>
  <si>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</si>
  <si>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</si>
  <si>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</si>
  <si>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</si>
  <si>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</si>
  <si>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</si>
  <si>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</si>
  <si>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</si>
  <si>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</si>
  <si>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</si>
  <si>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</si>
  <si>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</si>
  <si>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</si>
  <si>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</si>
  <si>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</si>
  <si>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</si>
  <si>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</si>
  <si>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</si>
  <si>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</si>
  <si>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</si>
  <si>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</si>
  <si>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</si>
  <si>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</si>
  <si>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</si>
  <si>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</si>
  <si>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</si>
  <si>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</si>
  <si>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</si>
  <si>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</si>
  <si>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</si>
  <si>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</si>
  <si>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</si>
  <si>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</si>
  <si>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</si>
  <si>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</si>
  <si>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</si>
  <si>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</si>
  <si>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</si>
  <si>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</si>
  <si>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</si>
  <si>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</si>
  <si>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</si>
  <si>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</si>
  <si>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</si>
  <si>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</si>
  <si>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</si>
  <si>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</si>
  <si>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</si>
  <si>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</si>
  <si>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</si>
  <si>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</si>
  <si>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</si>
  <si>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</si>
  <si>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</si>
  <si>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</si>
  <si>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</si>
  <si>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</si>
  <si>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</si>
  <si>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</si>
  <si>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</si>
  <si>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</si>
  <si>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</si>
  <si>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</si>
  <si>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</si>
  <si>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</si>
  <si>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</si>
  <si>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</si>
  <si>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</si>
  <si>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</si>
  <si>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</si>
  <si>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</si>
  <si>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</si>
  <si>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</si>
  <si>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</si>
  <si>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</si>
  <si>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</si>
  <si>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</si>
  <si>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</si>
  <si>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</si>
  <si>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</si>
  <si>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</si>
  <si>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</si>
  <si>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</si>
  <si>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</si>
  <si>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</si>
  <si>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</si>
  <si>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</si>
  <si>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</si>
  <si>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</si>
  <si>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</si>
  <si>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</si>
  <si>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</si>
  <si>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</si>
  <si>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</si>
  <si>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</si>
  <si>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</si>
  <si>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</si>
  <si>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</si>
  <si>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</si>
  <si>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</si>
  <si>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</si>
  <si>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</si>
  <si>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</si>
  <si>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</si>
  <si>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</si>
  <si>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</si>
  <si>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</si>
  <si>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</si>
  <si>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</si>
  <si>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</si>
  <si>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</si>
  <si>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</si>
  <si>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</si>
  <si>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</si>
  <si>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</si>
  <si>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</si>
  <si>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</si>
  <si>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</si>
  <si>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</si>
  <si>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</si>
  <si>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</si>
  <si>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</si>
  <si>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</si>
  <si>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</si>
  <si>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</si>
  <si>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</si>
  <si>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</si>
  <si>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</si>
  <si>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</si>
  <si>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</si>
  <si>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</si>
  <si>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</si>
  <si>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</si>
  <si>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</si>
  <si>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</si>
  <si>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</si>
  <si>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</si>
  <si>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</si>
  <si>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</si>
  <si>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</si>
  <si>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</si>
  <si>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</si>
  <si>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</si>
  <si>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</si>
  <si>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</si>
  <si>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</si>
  <si>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</si>
  <si>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</si>
  <si>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</si>
  <si>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</si>
  <si>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</si>
  <si>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</si>
  <si>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</si>
  <si>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</si>
  <si>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</si>
  <si>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</si>
  <si>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</si>
  <si>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</si>
  <si>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</si>
  <si>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</si>
  <si>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</si>
  <si>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</si>
  <si>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</si>
  <si>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</si>
  <si>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</si>
  <si>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</si>
  <si>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</si>
  <si>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</si>
  <si>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</si>
  <si>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</si>
  <si>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</si>
  <si>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</si>
  <si>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</si>
  <si>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</si>
  <si>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</si>
  <si>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</si>
  <si>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</si>
  <si>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</si>
  <si>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</si>
  <si>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</si>
  <si>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</si>
  <si>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</si>
  <si>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</si>
  <si>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</si>
  <si>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</si>
  <si>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</si>
  <si>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</si>
  <si>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</si>
  <si>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</si>
  <si>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</si>
  <si>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</si>
  <si>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</si>
  <si>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</si>
  <si>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</si>
  <si>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</si>
  <si>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</si>
  <si>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</si>
  <si>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</si>
  <si>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</si>
  <si>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</si>
  <si>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</si>
  <si>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</si>
  <si>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</si>
  <si>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</si>
  <si>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</si>
  <si>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</si>
  <si>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</si>
  <si>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</si>
  <si>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</si>
  <si>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</si>
  <si>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</si>
  <si>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</si>
  <si>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</si>
  <si>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</si>
  <si>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</si>
  <si>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</si>
  <si>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</si>
  <si>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</si>
  <si>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</si>
  <si>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</si>
  <si>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</si>
  <si>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</si>
  <si>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</si>
  <si>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</si>
  <si>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</si>
  <si>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</si>
  <si>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</si>
  <si>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</si>
  <si>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</si>
  <si>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</si>
  <si>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</si>
  <si>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</si>
  <si>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</si>
  <si>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</si>
  <si>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</si>
  <si>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</si>
  <si>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</si>
  <si>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</si>
  <si>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</si>
  <si>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</si>
  <si>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</si>
  <si>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</si>
  <si>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</si>
  <si>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</si>
  <si>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</si>
  <si>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</si>
  <si>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</si>
  <si>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</si>
  <si>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</si>
  <si>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</si>
  <si>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</si>
  <si>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</si>
  <si>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</si>
  <si>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</si>
  <si>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</si>
  <si>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</si>
  <si>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</si>
  <si>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</si>
  <si>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</si>
  <si>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</si>
  <si>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</si>
  <si>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</si>
  <si>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</si>
  <si>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</si>
  <si>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</si>
  <si>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</si>
  <si>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</si>
  <si>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</si>
  <si>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</si>
  <si>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</si>
  <si>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</si>
  <si>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</si>
  <si>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</si>
  <si>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</si>
  <si>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</si>
  <si>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</si>
  <si>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</si>
  <si>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</si>
  <si>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</si>
  <si>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</si>
  <si>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</si>
  <si>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</si>
  <si>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</si>
  <si>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</si>
  <si>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</si>
  <si>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</si>
  <si>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</si>
  <si>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</si>
  <si>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</si>
  <si>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</si>
  <si>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</si>
  <si>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</si>
  <si>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</si>
  <si>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</si>
  <si>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</si>
  <si>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</si>
  <si>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</si>
  <si>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</si>
  <si>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</si>
  <si>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</si>
  <si>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</si>
  <si>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</si>
  <si>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</si>
  <si>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</si>
  <si>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</si>
  <si>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</si>
  <si>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</si>
  <si>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</si>
  <si>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</si>
  <si>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</si>
  <si>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</si>
  <si>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</si>
  <si>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</si>
  <si>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</si>
  <si>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</si>
  <si>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</si>
  <si>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</si>
  <si>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</si>
  <si>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</si>
  <si>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</si>
  <si>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</si>
  <si>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</si>
  <si>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</si>
  <si>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</si>
  <si>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</si>
  <si>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</si>
  <si>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</si>
  <si>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</si>
  <si>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</si>
  <si>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</si>
  <si>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</si>
  <si>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</si>
  <si>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</si>
  <si>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</si>
  <si>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</si>
  <si>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</si>
  <si>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</si>
  <si>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</si>
  <si>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</si>
  <si>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</si>
  <si>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</si>
  <si>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</si>
  <si>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</si>
  <si>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</si>
  <si>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</si>
  <si>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</si>
  <si>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</si>
  <si>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</si>
  <si>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</si>
  <si>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</si>
  <si>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</si>
  <si>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</si>
  <si>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</si>
  <si>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</si>
  <si>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</si>
  <si>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</si>
  <si>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</si>
  <si>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</si>
  <si>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</si>
  <si>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</si>
  <si>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</si>
  <si>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</si>
  <si>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</si>
  <si>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</si>
  <si>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</si>
  <si>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</si>
  <si>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</si>
  <si>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</si>
  <si>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</si>
  <si>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</si>
  <si>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</si>
  <si>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</si>
  <si>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</si>
  <si>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</si>
  <si>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</si>
  <si>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</si>
  <si>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</si>
  <si>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</si>
  <si>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</si>
  <si>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</si>
  <si>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</si>
  <si>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</si>
  <si>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</si>
  <si>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</si>
  <si>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</si>
  <si>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</si>
  <si>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</si>
  <si>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</si>
  <si>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</si>
  <si>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</si>
  <si>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</si>
  <si>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</si>
  <si>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</si>
  <si>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</si>
  <si>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</si>
  <si>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</si>
  <si>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</si>
  <si>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</si>
  <si>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</si>
  <si>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</si>
  <si>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</si>
  <si>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</si>
  <si>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</si>
  <si>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</si>
  <si>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</si>
  <si>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</si>
  <si>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</si>
  <si>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</si>
  <si>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</si>
  <si>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</si>
  <si>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</si>
  <si>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</si>
  <si>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</si>
  <si>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</si>
  <si>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</si>
  <si>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</si>
  <si>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</si>
  <si>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</si>
  <si>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</si>
  <si>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</si>
  <si>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</si>
  <si>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</si>
  <si>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</si>
  <si>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</si>
  <si>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</si>
  <si>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</si>
  <si>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</si>
  <si>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</si>
  <si>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</si>
  <si>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</si>
  <si>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</si>
  <si>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</si>
  <si>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</si>
  <si>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</si>
  <si>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</si>
  <si>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</si>
  <si>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</si>
  <si>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</si>
  <si>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</si>
  <si>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</si>
  <si>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</si>
  <si>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</si>
  <si>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</si>
  <si>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</si>
  <si>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</si>
  <si>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</si>
  <si>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</si>
  <si>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</si>
  <si>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</si>
  <si>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</si>
  <si>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</si>
  <si>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</si>
  <si>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</si>
  <si>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</si>
  <si>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</si>
  <si>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</si>
  <si>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</si>
  <si>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</si>
  <si>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</si>
  <si>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</si>
  <si>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</si>
  <si>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</si>
  <si>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</si>
  <si>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</si>
  <si>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</si>
  <si>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</si>
  <si>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</si>
  <si>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</si>
  <si>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</si>
  <si>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</si>
  <si>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</si>
  <si>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</si>
  <si>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</si>
  <si>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</si>
  <si>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</si>
  <si>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</si>
  <si>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</si>
  <si>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</si>
  <si>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</si>
  <si>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</si>
  <si>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</si>
  <si>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</si>
  <si>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</si>
  <si>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</si>
  <si>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</si>
  <si>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</si>
  <si>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</si>
  <si>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</si>
  <si>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</si>
  <si>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</si>
  <si>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</si>
  <si>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</si>
  <si>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</si>
  <si>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</si>
  <si>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</si>
  <si>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</si>
  <si>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</si>
  <si>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</si>
  <si>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</si>
  <si>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</si>
  <si>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</si>
  <si>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</si>
  <si>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</si>
  <si>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</si>
  <si>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</si>
  <si>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</si>
  <si>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</si>
  <si>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</si>
  <si>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</si>
  <si>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</si>
  <si>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</si>
  <si>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</si>
  <si>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</si>
  <si>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</si>
  <si>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</si>
  <si>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</si>
  <si>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</si>
  <si>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</si>
  <si>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</si>
  <si>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</si>
  <si>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</si>
  <si>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</si>
  <si>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</si>
  <si>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</si>
  <si>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</si>
  <si>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</si>
  <si>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</si>
  <si>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</si>
  <si>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</si>
  <si>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</si>
  <si>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</si>
  <si>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</si>
  <si>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</si>
  <si>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</si>
  <si>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</si>
  <si>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</si>
  <si>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</si>
  <si>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</si>
  <si>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</si>
  <si>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</si>
  <si>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</si>
  <si>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</si>
  <si>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</si>
  <si>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</si>
  <si>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</si>
  <si>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</si>
  <si>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</si>
  <si>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</si>
  <si>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</si>
  <si>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</si>
  <si>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</si>
  <si>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</si>
  <si>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</si>
  <si>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</si>
  <si>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</si>
  <si>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</si>
  <si>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</si>
  <si>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</si>
  <si>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</si>
  <si>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</si>
  <si>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</si>
  <si>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</si>
  <si>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</si>
  <si>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</si>
  <si>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</si>
  <si>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</si>
  <si>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</si>
  <si>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</si>
  <si>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</si>
  <si>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</si>
  <si>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</si>
  <si>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</si>
  <si>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</si>
  <si>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</si>
  <si>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</si>
  <si>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</si>
  <si>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</si>
  <si>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</si>
  <si>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</si>
  <si>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</si>
  <si>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</si>
  <si>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</si>
  <si>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</si>
  <si>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</si>
  <si>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</si>
  <si>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</si>
  <si>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</si>
  <si>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</si>
  <si>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</si>
  <si>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</si>
  <si>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</si>
  <si>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</si>
  <si>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</si>
  <si>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</si>
  <si>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</si>
  <si>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</si>
  <si>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</si>
  <si>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</si>
  <si>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</si>
  <si>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</si>
  <si>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</si>
  <si>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</si>
  <si>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</si>
  <si>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</si>
  <si>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</si>
  <si>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</si>
  <si>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</si>
  <si>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</si>
  <si>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</si>
  <si>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</si>
  <si>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</si>
  <si>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</si>
  <si>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</si>
  <si>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</si>
  <si>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</si>
  <si>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</si>
  <si>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</si>
  <si>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</si>
  <si>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</si>
  <si>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</si>
  <si>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</si>
  <si>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</si>
  <si>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</si>
  <si>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</si>
  <si>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</si>
  <si>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</si>
  <si>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</si>
  <si>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</si>
  <si>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</si>
  <si>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</si>
  <si>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</si>
  <si>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</si>
  <si>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</si>
  <si>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</si>
  <si>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</si>
  <si>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</si>
  <si>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</si>
  <si>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</si>
  <si>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</si>
  <si>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</si>
  <si>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</si>
  <si>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</si>
  <si>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</si>
  <si>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</si>
  <si>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</si>
  <si>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</si>
  <si>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</si>
  <si>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</si>
  <si>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</si>
  <si>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</si>
  <si>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</si>
  <si>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</si>
  <si>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</si>
  <si>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</si>
  <si>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</si>
  <si>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</si>
  <si>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</si>
  <si>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</si>
  <si>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</si>
  <si>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</si>
  <si>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</si>
  <si>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</si>
  <si>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</si>
  <si>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</si>
  <si>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</si>
  <si>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</si>
  <si>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</si>
  <si>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</si>
  <si>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</si>
  <si>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</si>
  <si>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</si>
  <si>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</si>
  <si>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</si>
  <si>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</si>
  <si>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</si>
  <si>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</si>
  <si>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</si>
  <si>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</si>
  <si>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</si>
  <si>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</si>
  <si>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</si>
  <si>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</si>
  <si>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</si>
  <si>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</si>
  <si>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</si>
  <si>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</si>
  <si>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</si>
  <si>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</si>
  <si>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</si>
  <si>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</si>
  <si>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</si>
  <si>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</si>
  <si>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</si>
  <si>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</si>
  <si>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</si>
  <si>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</si>
  <si>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</si>
  <si>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</si>
  <si>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</si>
  <si>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</si>
  <si>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</si>
  <si>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</si>
  <si>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</si>
  <si>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</si>
  <si>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</si>
  <si>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</si>
  <si>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</si>
  <si>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</si>
  <si>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</si>
  <si>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</si>
  <si>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</si>
  <si>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</si>
  <si>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</si>
  <si>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</si>
  <si>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</si>
  <si>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</si>
  <si>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</si>
  <si>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</si>
  <si>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</si>
  <si>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</si>
  <si>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</si>
  <si>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</si>
  <si>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</si>
  <si>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</si>
  <si>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</si>
  <si>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</si>
  <si>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</si>
  <si>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</si>
  <si>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</si>
  <si>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</si>
  <si>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</si>
  <si>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</si>
  <si>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</si>
  <si>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</si>
  <si>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</si>
  <si>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</si>
  <si>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</si>
  <si>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</si>
  <si>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</si>
  <si>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</si>
  <si>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</si>
  <si>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</si>
  <si>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</si>
  <si>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</si>
  <si>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</si>
  <si>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</si>
  <si>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</si>
  <si>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</si>
  <si>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</si>
  <si>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</si>
  <si>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</si>
  <si>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</si>
  <si>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</si>
  <si>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</si>
  <si>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</si>
  <si>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</si>
  <si>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</si>
  <si>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</si>
  <si>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</si>
  <si>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</si>
  <si>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</si>
  <si>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</si>
  <si>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</si>
  <si>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</si>
  <si>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</si>
  <si>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</si>
  <si>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</si>
  <si>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</si>
  <si>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</si>
  <si>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</si>
  <si>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</si>
  <si>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</si>
  <si>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</si>
  <si>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</si>
  <si>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</si>
  <si>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</si>
  <si>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</si>
  <si>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</si>
  <si>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</si>
  <si>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</si>
  <si>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</si>
  <si>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</si>
  <si>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</si>
  <si>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</si>
  <si>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</si>
  <si>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</si>
  <si>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</si>
  <si>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</si>
  <si>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</si>
  <si>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</si>
  <si>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</si>
  <si>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</si>
  <si>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</si>
  <si>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</si>
  <si>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</si>
  <si>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</si>
  <si>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</si>
  <si>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</si>
  <si>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</si>
  <si>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</si>
  <si>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</si>
  <si>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</si>
  <si>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</si>
  <si>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</si>
  <si>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</si>
  <si>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</si>
  <si>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</si>
  <si>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</si>
  <si>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</si>
  <si>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</si>
  <si>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</si>
  <si>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</si>
  <si>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</si>
  <si>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</si>
  <si>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</si>
  <si>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</si>
  <si>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</si>
  <si>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</si>
  <si>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</si>
  <si>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</si>
  <si>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</si>
  <si>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</si>
  <si>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</si>
  <si>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</si>
  <si>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</si>
  <si>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</si>
  <si>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</si>
  <si>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</si>
  <si>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</si>
  <si>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</si>
  <si>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</si>
  <si>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</si>
  <si>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</si>
  <si>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</si>
  <si>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</si>
  <si>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</si>
  <si>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</si>
  <si>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</si>
  <si>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</si>
  <si>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</si>
  <si>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</si>
  <si>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</si>
  <si>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</si>
  <si>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</si>
  <si>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</si>
  <si>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</si>
  <si>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</si>
  <si>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</si>
  <si>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</si>
  <si>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</si>
  <si>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</si>
  <si>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</si>
  <si>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</si>
  <si>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</si>
  <si>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</si>
  <si>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</si>
  <si>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</si>
  <si>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</si>
  <si>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</si>
  <si>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</si>
  <si>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</si>
  <si>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</si>
  <si>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</si>
  <si>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</si>
  <si>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</si>
  <si>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</si>
  <si>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</si>
  <si>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</si>
  <si>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</si>
  <si>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</si>
  <si>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</si>
  <si>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</si>
  <si>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</si>
  <si>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</si>
  <si>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</si>
  <si>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</si>
  <si>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</si>
  <si>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</si>
  <si>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</si>
  <si>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</si>
  <si>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</si>
  <si>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</si>
  <si>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</si>
  <si>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</si>
  <si>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</si>
  <si>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</si>
  <si>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</si>
  <si>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</si>
  <si>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</si>
  <si>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</si>
  <si>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</si>
  <si>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</si>
  <si>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</si>
  <si>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</si>
  <si>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</si>
  <si>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</si>
  <si>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</si>
  <si>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</si>
  <si>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</si>
  <si>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</si>
  <si>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</si>
  <si>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</si>
  <si>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</si>
  <si>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</si>
  <si>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</si>
  <si>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</si>
  <si>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</si>
  <si>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</si>
  <si>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</si>
  <si>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</si>
  <si>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</si>
  <si>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</si>
  <si>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</si>
  <si>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</si>
  <si>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</si>
  <si>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</si>
  <si>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</si>
  <si>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</si>
  <si>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</si>
  <si>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</si>
  <si>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</si>
  <si>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</si>
  <si>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</si>
  <si>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</si>
  <si>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</si>
  <si>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</si>
  <si>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</si>
  <si>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</si>
  <si>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</si>
  <si>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</si>
  <si>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</si>
  <si>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</si>
  <si>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</si>
  <si>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</si>
  <si>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</si>
  <si>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</si>
  <si>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</si>
  <si>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</si>
  <si>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</si>
  <si>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</si>
  <si>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</si>
  <si>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</si>
  <si>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</si>
  <si>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</si>
  <si>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</si>
  <si>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</si>
  <si>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</si>
  <si>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</si>
  <si>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</si>
  <si>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</si>
  <si>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</si>
  <si>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</si>
  <si>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</si>
  <si>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</si>
  <si>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</si>
  <si>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</si>
  <si>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</si>
  <si>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</si>
  <si>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</si>
  <si>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</si>
  <si>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</si>
  <si>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</si>
  <si>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</si>
  <si>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</si>
  <si>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</si>
  <si>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</si>
  <si>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</si>
  <si>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</si>
  <si>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</si>
  <si>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</si>
  <si>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</si>
  <si>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</si>
  <si>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</si>
  <si>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</si>
  <si>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</si>
  <si>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</si>
  <si>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</si>
  <si>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</si>
  <si>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</si>
  <si>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</si>
  <si>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</si>
  <si>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</si>
  <si>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</si>
  <si>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</si>
  <si>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</si>
  <si>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</si>
  <si>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</si>
  <si>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</si>
  <si>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</si>
  <si>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</si>
  <si>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</si>
  <si>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</si>
  <si>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</si>
  <si>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</si>
  <si>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</si>
  <si>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</si>
  <si>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</si>
  <si>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</si>
  <si>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</si>
  <si>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</si>
  <si>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</si>
  <si>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</si>
  <si>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</si>
  <si>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</si>
  <si>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</si>
  <si>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</si>
  <si>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</si>
  <si>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</si>
  <si>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</si>
  <si>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</si>
  <si>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</si>
  <si>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</si>
  <si>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</si>
  <si>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</si>
  <si>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</si>
  <si>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</si>
  <si>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</si>
  <si>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</si>
  <si>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</si>
  <si>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</si>
  <si>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</si>
  <si>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</si>
  <si>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</si>
  <si>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</si>
  <si>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</si>
  <si>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</si>
  <si>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</si>
  <si>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</si>
  <si>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</si>
  <si>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</si>
  <si>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</si>
  <si>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</si>
  <si>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</si>
  <si>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</si>
  <si>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</si>
  <si>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</si>
  <si>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</si>
  <si>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</si>
  <si>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</si>
  <si>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</si>
  <si>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</si>
  <si>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</si>
  <si>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</si>
  <si>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</si>
  <si>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</si>
  <si>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</si>
  <si>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</si>
  <si>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</si>
  <si>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</si>
  <si>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</si>
  <si>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</si>
  <si>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</si>
  <si>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</si>
  <si>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</si>
  <si>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</si>
  <si>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</si>
  <si>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</si>
  <si>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</si>
  <si>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</si>
  <si>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</si>
  <si>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</si>
  <si>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</si>
  <si>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</si>
  <si>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</si>
  <si>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</si>
  <si>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</si>
  <si>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</si>
  <si>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</si>
  <si>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</si>
  <si>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</si>
  <si>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</si>
  <si>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</si>
  <si>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</si>
  <si>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</si>
  <si>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</si>
  <si>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</si>
  <si>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</si>
  <si>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</si>
  <si>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</si>
  <si>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</si>
  <si>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</si>
  <si>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</si>
  <si>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</si>
  <si>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</si>
  <si>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</si>
  <si>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</si>
  <si>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</si>
  <si>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</si>
  <si>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</si>
  <si>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</si>
  <si>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</si>
  <si>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</si>
  <si>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</si>
  <si>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</si>
  <si>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</si>
  <si>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</si>
  <si>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</si>
  <si>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</si>
  <si>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</si>
  <si>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</si>
  <si>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</si>
  <si>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</si>
  <si>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</si>
  <si>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</si>
  <si>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</si>
  <si>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</si>
  <si>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</si>
  <si>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</si>
  <si>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</si>
  <si>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</si>
  <si>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</si>
  <si>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</si>
  <si>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</si>
  <si>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</si>
  <si>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</si>
  <si>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</si>
  <si>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</si>
  <si>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</si>
  <si>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</si>
  <si>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</si>
  <si>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</si>
  <si>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</si>
  <si>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</si>
  <si>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</si>
  <si>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</si>
  <si>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</si>
  <si>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</si>
  <si>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</si>
  <si>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</si>
  <si>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</si>
  <si>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</si>
  <si>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</si>
  <si>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</si>
  <si>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</si>
  <si>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</si>
  <si>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</si>
  <si>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</si>
  <si>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</si>
  <si>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</si>
  <si>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</si>
  <si>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</si>
  <si>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</si>
  <si>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</si>
  <si>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</si>
  <si>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</si>
  <si>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</si>
  <si>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</si>
  <si>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</si>
  <si>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</si>
  <si>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</si>
  <si>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</si>
  <si>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</si>
  <si>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</si>
  <si>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</si>
  <si>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</si>
  <si>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</si>
  <si>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</si>
  <si>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</si>
  <si>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</si>
  <si>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</si>
  <si>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</si>
  <si>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</si>
  <si>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</si>
  <si>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</si>
  <si>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</si>
  <si>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</si>
  <si>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</si>
  <si>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</si>
  <si>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</si>
  <si>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</si>
  <si>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</si>
  <si>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</si>
  <si>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</si>
  <si>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</si>
  <si>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</si>
  <si>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</si>
  <si>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</si>
  <si>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</si>
  <si>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</si>
  <si>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</si>
  <si>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</si>
  <si>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</si>
  <si>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</si>
  <si>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</si>
  <si>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</si>
  <si>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</si>
  <si>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</si>
  <si>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</si>
  <si>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</si>
  <si>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</si>
  <si>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</si>
  <si>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</si>
  <si>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</si>
  <si>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</si>
  <si>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</si>
  <si>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</si>
  <si>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</si>
  <si>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</si>
  <si>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</si>
  <si>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</si>
  <si>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</si>
  <si>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</si>
  <si>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</si>
  <si>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</si>
  <si>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</si>
  <si>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</si>
  <si>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</si>
  <si>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</si>
  <si>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</si>
  <si>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</si>
  <si>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</si>
  <si>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</si>
  <si>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</si>
  <si>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</si>
  <si>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</si>
  <si>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</si>
  <si>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</si>
  <si>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</si>
  <si>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</si>
  <si>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</si>
  <si>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</si>
  <si>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</si>
  <si>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</si>
  <si>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</si>
  <si>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</si>
  <si>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</si>
  <si>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</si>
  <si>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</si>
  <si>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</si>
  <si>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</si>
  <si>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</si>
  <si>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</si>
  <si>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</si>
  <si>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</si>
  <si>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</si>
  <si>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</si>
  <si>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</si>
  <si>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</si>
  <si>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</si>
  <si>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</si>
  <si>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</si>
  <si>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</si>
  <si>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</si>
  <si>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</si>
  <si>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</si>
  <si>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</si>
  <si>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</si>
  <si>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</si>
  <si>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</si>
  <si>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</si>
  <si>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</si>
  <si>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</si>
  <si>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</si>
  <si>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</si>
  <si>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</si>
  <si>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</si>
  <si>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</si>
  <si>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</si>
  <si>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</si>
  <si>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</si>
  <si>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</si>
  <si>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</si>
  <si>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</si>
  <si>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</si>
  <si>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</si>
  <si>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</si>
  <si>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</si>
  <si>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</si>
  <si>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</si>
  <si>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</si>
  <si>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</si>
  <si>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</si>
  <si>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</si>
  <si>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</si>
  <si>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</si>
  <si>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</si>
  <si>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</si>
  <si>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</si>
  <si>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</si>
  <si>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</si>
  <si>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</si>
  <si>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</si>
  <si>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</si>
  <si>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</si>
  <si>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</si>
  <si>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</si>
  <si>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</si>
  <si>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</si>
  <si>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</si>
  <si>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</si>
  <si>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</si>
  <si>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</si>
  <si>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</si>
  <si>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</si>
  <si>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</si>
  <si>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</si>
  <si>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</si>
  <si>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</si>
  <si>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</si>
  <si>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</si>
  <si>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</si>
  <si>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</si>
  <si>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</si>
  <si>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</si>
  <si>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</si>
  <si>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</si>
  <si>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</si>
  <si>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</si>
  <si>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</si>
  <si>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</si>
  <si>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</si>
  <si>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</si>
  <si>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</si>
  <si>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</si>
  <si>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</si>
  <si>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</si>
  <si>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</si>
  <si>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</si>
  <si>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</si>
  <si>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</si>
  <si>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</si>
  <si>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</si>
  <si>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</si>
  <si>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</si>
  <si>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</si>
  <si>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</si>
  <si>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</si>
  <si>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</si>
  <si>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</si>
  <si>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</si>
  <si>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</si>
  <si>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</si>
  <si>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</si>
  <si>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</si>
  <si>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</si>
  <si>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</si>
  <si>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</si>
  <si>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</si>
  <si>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</si>
  <si>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</si>
  <si>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</si>
  <si>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</si>
  <si>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</si>
  <si>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</si>
  <si>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</si>
  <si>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</si>
  <si>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</si>
  <si>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</si>
  <si>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</si>
  <si>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</si>
  <si>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</si>
  <si>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</si>
  <si>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</si>
  <si>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</si>
  <si>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</si>
  <si>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</si>
  <si>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</si>
  <si>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</si>
  <si>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</si>
  <si>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</si>
  <si>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</si>
  <si>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</si>
  <si>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</si>
  <si>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</si>
  <si>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</si>
  <si>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</si>
  <si>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</si>
  <si>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</si>
  <si>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</si>
  <si>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</si>
  <si>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</si>
  <si>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</si>
  <si>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</si>
  <si>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</si>
  <si>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</si>
  <si>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</si>
  <si>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</si>
  <si>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</si>
  <si>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</si>
  <si>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</si>
  <si>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</si>
  <si>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</si>
  <si>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</si>
  <si>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</si>
  <si>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</si>
  <si>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</si>
  <si>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</si>
  <si>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</si>
  <si>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</si>
  <si>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</si>
  <si>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</si>
  <si>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</si>
  <si>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</si>
  <si>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</si>
  <si>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</si>
  <si>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</si>
  <si>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</si>
  <si>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</si>
  <si>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</si>
  <si>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</si>
  <si>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</si>
  <si>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</si>
  <si>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</si>
  <si>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</si>
  <si>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</si>
  <si>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</si>
  <si>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</si>
  <si>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</si>
  <si>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</si>
  <si>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</si>
  <si>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</si>
  <si>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</si>
  <si>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</si>
  <si>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</si>
  <si>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</si>
  <si>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</si>
  <si>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</si>
  <si>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</si>
  <si>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</si>
  <si>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</si>
  <si>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</si>
  <si>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</si>
  <si>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</si>
  <si>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</si>
  <si>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</si>
  <si>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</si>
  <si>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</si>
  <si>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</si>
  <si>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</si>
  <si>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</si>
  <si>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</si>
  <si>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</si>
  <si>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</si>
  <si>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</si>
  <si>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</si>
  <si>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</si>
  <si>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</si>
  <si>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</si>
  <si>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</si>
  <si>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</si>
  <si>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</si>
  <si>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</si>
  <si>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</si>
  <si>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</si>
  <si>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</si>
  <si>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</si>
  <si>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</si>
  <si>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</si>
  <si>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</si>
  <si>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</si>
  <si>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</si>
  <si>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</si>
  <si>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</si>
  <si>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</si>
  <si>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</si>
  <si>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</si>
  <si>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</si>
  <si>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</si>
  <si>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</si>
  <si>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</si>
  <si>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</si>
  <si>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</si>
  <si>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</si>
  <si>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</si>
  <si>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</si>
  <si>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</si>
  <si>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</si>
  <si>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</si>
  <si>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</si>
  <si>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</si>
  <si>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</si>
  <si>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</si>
  <si>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</si>
  <si>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</si>
  <si>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</si>
  <si>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</si>
  <si>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</si>
  <si>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</si>
  <si>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</si>
  <si>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</si>
  <si>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</si>
  <si>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</si>
  <si>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</si>
  <si>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</si>
  <si>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</si>
  <si>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</si>
  <si>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</si>
  <si>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</si>
  <si>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</si>
  <si>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</si>
  <si>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</si>
  <si>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</si>
  <si>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</si>
  <si>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</si>
  <si>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</si>
  <si>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</si>
  <si>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</si>
  <si>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</si>
  <si>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</si>
  <si>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</si>
  <si>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</si>
  <si>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</si>
  <si>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</si>
  <si>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</si>
  <si>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</si>
  <si>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</si>
  <si>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</si>
  <si>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</si>
  <si>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</si>
  <si>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</si>
  <si>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</si>
  <si>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</si>
  <si>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</si>
  <si>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</si>
  <si>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</si>
  <si>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</si>
  <si>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</si>
  <si>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</si>
  <si>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</si>
  <si>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</si>
  <si>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</si>
  <si>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</si>
  <si>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</si>
  <si>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</si>
  <si>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</si>
  <si>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</si>
  <si>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</si>
  <si>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</si>
  <si>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</si>
  <si>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</si>
  <si>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</si>
  <si>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</si>
  <si>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</si>
  <si>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</si>
  <si>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</si>
  <si>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</si>
  <si>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</si>
  <si>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</si>
  <si>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</si>
  <si>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</si>
  <si>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</si>
  <si>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</si>
  <si>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</si>
  <si>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</si>
  <si>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</si>
  <si>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</si>
  <si>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</si>
  <si>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</si>
  <si>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</si>
  <si>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</si>
  <si>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</si>
  <si>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</si>
  <si>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</si>
  <si>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</si>
  <si>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</si>
  <si>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</si>
  <si>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</si>
  <si>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</si>
  <si>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</si>
  <si>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</si>
  <si>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</si>
  <si>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</si>
  <si>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</si>
  <si>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</si>
  <si>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</si>
  <si>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</si>
  <si>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</si>
  <si>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</si>
  <si>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</si>
  <si>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</si>
  <si>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</si>
  <si>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</si>
  <si>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</si>
  <si>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</si>
  <si>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</si>
  <si>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</si>
  <si>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</si>
  <si>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</si>
  <si>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</si>
  <si>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</si>
  <si>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</si>
  <si>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</si>
  <si>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</si>
  <si>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</si>
  <si>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</si>
  <si>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</si>
  <si>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</si>
  <si>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</si>
  <si>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</si>
  <si>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</si>
  <si>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</si>
  <si>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</si>
  <si>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</si>
  <si>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</si>
  <si>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</si>
  <si>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</si>
  <si>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</si>
  <si>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</si>
  <si>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</si>
  <si>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</si>
  <si>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</si>
  <si>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</si>
  <si>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</si>
  <si>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</si>
  <si>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</si>
  <si>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</si>
  <si>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</si>
  <si>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</si>
  <si>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</si>
  <si>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</si>
  <si>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</si>
  <si>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</si>
  <si>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</si>
  <si>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</si>
  <si>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</si>
  <si>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</si>
  <si>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</si>
  <si>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</si>
  <si>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</si>
  <si>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</si>
  <si>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</si>
  <si>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</si>
  <si>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</si>
  <si>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</si>
  <si>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</si>
  <si>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</si>
  <si>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</si>
  <si>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</si>
  <si>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</si>
  <si>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</si>
  <si>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</si>
  <si>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</si>
  <si>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</si>
  <si>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</si>
  <si>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</si>
  <si>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</si>
  <si>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</si>
  <si>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</si>
  <si>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</si>
  <si>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</si>
  <si>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</si>
  <si>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</si>
  <si>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</si>
  <si>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</si>
  <si>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</si>
  <si>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</si>
  <si>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</si>
  <si>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</si>
  <si>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</si>
  <si>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</si>
  <si>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</si>
  <si>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</si>
  <si>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</si>
  <si>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</si>
  <si>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</si>
  <si>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</si>
  <si>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</si>
  <si>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</si>
  <si>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</si>
  <si>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</si>
  <si>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</si>
  <si>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</si>
  <si>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</si>
  <si>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</si>
  <si>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</si>
  <si>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</si>
  <si>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</si>
  <si>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</si>
  <si>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</si>
  <si>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</si>
  <si>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</si>
  <si>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</si>
  <si>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</si>
  <si>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</si>
  <si>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</si>
  <si>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</si>
  <si>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</si>
  <si>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</si>
  <si>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</si>
  <si>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</si>
  <si>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</si>
  <si>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</si>
  <si>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</si>
  <si>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</si>
  <si>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</si>
  <si>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</si>
  <si>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</si>
  <si>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</si>
  <si>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</si>
  <si>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</si>
  <si>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</si>
  <si>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</si>
  <si>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</si>
  <si>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</si>
  <si>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</si>
  <si>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</si>
  <si>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</si>
  <si>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</si>
  <si>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</si>
  <si>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</si>
  <si>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</si>
  <si>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</si>
  <si>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</si>
  <si>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</si>
  <si>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</si>
  <si>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</si>
  <si>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</si>
  <si>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</si>
  <si>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</si>
  <si>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</si>
  <si>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</si>
  <si>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</si>
  <si>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</si>
  <si>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</si>
  <si>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</si>
  <si>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</si>
  <si>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</si>
  <si>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</si>
  <si>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</si>
  <si>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</si>
  <si>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</si>
  <si>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</si>
  <si>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</si>
  <si>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</si>
  <si>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</si>
  <si>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</si>
  <si>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</si>
  <si>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</si>
  <si>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</si>
  <si>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</si>
  <si>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</si>
  <si>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</si>
  <si>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</si>
  <si>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</si>
  <si>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</si>
  <si>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</si>
  <si>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</si>
  <si>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</si>
  <si>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</si>
  <si>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</si>
  <si>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</si>
  <si>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</si>
  <si>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</si>
  <si>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</si>
  <si>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</si>
  <si>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</si>
  <si>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</si>
  <si>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</si>
  <si>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</si>
  <si>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</si>
  <si>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</si>
  <si>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</si>
  <si>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</si>
  <si>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</si>
  <si>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</si>
  <si>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</si>
  <si>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</si>
  <si>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</si>
  <si>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</si>
  <si>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</si>
  <si>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</si>
  <si>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</si>
  <si>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</si>
  <si>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</si>
  <si>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</si>
  <si>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</si>
  <si>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</si>
  <si>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</si>
  <si>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</si>
  <si>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</si>
  <si>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</si>
  <si>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</si>
  <si>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</si>
  <si>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</si>
  <si>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</si>
  <si>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</si>
  <si>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</si>
  <si>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</si>
  <si>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</si>
  <si>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</si>
  <si>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</si>
  <si>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</si>
  <si>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</si>
  <si>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</si>
  <si>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</si>
  <si>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</si>
  <si>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</si>
  <si>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</si>
  <si>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</si>
  <si>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</si>
  <si>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</si>
  <si>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</si>
  <si>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</si>
  <si>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</si>
  <si>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</si>
  <si>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</si>
  <si>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</si>
  <si>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</si>
  <si>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</si>
  <si>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</si>
  <si>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</si>
  <si>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</si>
  <si>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</si>
  <si>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</si>
  <si>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</si>
  <si>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</si>
  <si>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</si>
  <si>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</si>
  <si>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</si>
  <si>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</si>
  <si>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</si>
  <si>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</si>
  <si>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</si>
  <si>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</si>
  <si>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</si>
  <si>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</si>
  <si>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</si>
  <si>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</si>
  <si>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</si>
  <si>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</si>
  <si>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</si>
  <si>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</si>
  <si>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</si>
  <si>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</si>
  <si>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</si>
  <si>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</si>
  <si>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</si>
  <si>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</si>
  <si>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</si>
  <si>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</si>
  <si>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</si>
  <si>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</si>
  <si>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</si>
  <si>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</si>
  <si>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</si>
  <si>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</si>
  <si>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</si>
  <si>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</si>
  <si>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</si>
  <si>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</si>
  <si>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</si>
  <si>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</si>
  <si>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</si>
  <si>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</si>
  <si>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</si>
  <si>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</si>
  <si>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</si>
  <si>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</si>
  <si>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</si>
  <si>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</si>
  <si>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</si>
  <si>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</si>
  <si>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</si>
  <si>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</si>
  <si>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</si>
  <si>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</si>
  <si>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</si>
  <si>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</si>
  <si>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</si>
  <si>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</si>
  <si>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</si>
  <si>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</si>
  <si>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</si>
  <si>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</si>
  <si>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</si>
  <si>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</si>
  <si>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</si>
  <si>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</si>
  <si>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</si>
  <si>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</si>
  <si>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</si>
  <si>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</si>
  <si>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</si>
  <si>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</si>
  <si>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</si>
  <si>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</si>
  <si>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</si>
  <si>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</si>
  <si>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</si>
  <si>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</si>
  <si>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</si>
  <si>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</si>
  <si>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</si>
  <si>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</si>
  <si>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</si>
  <si>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</si>
  <si>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</si>
  <si>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</si>
  <si>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</si>
  <si>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</si>
  <si>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</si>
  <si>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</si>
  <si>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</si>
  <si>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</si>
  <si>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</si>
  <si>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</si>
  <si>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</si>
  <si>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</si>
  <si>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</si>
  <si>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</si>
  <si>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</si>
  <si>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</si>
  <si>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</si>
  <si>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</si>
  <si>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</si>
  <si>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</si>
  <si>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</si>
  <si>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</si>
  <si>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</si>
  <si>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</si>
  <si>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</si>
  <si>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</si>
  <si>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</si>
  <si>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</si>
  <si>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</si>
  <si>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</si>
  <si>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</si>
  <si>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</si>
  <si>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</si>
  <si>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</si>
  <si>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</si>
  <si>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</si>
  <si>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</si>
  <si>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</si>
  <si>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</si>
  <si>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</si>
  <si>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</si>
  <si>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</si>
  <si>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</si>
  <si>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</si>
  <si>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</si>
  <si>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</si>
  <si>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</si>
  <si>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</si>
  <si>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</si>
  <si>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</si>
  <si>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</si>
  <si>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</si>
  <si>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</si>
  <si>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</si>
  <si>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</si>
  <si>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</si>
  <si>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</si>
  <si>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</si>
  <si>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</si>
  <si>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</si>
  <si>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</si>
  <si>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</si>
  <si>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</si>
  <si>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</si>
  <si>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</si>
  <si>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</si>
  <si>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</si>
  <si>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</si>
  <si>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</si>
  <si>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</si>
  <si>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</si>
  <si>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</si>
  <si>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</si>
  <si>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</si>
  <si>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</si>
  <si>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</si>
  <si>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</si>
  <si>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</si>
  <si>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</si>
  <si>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</si>
  <si>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</si>
  <si>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</si>
  <si>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</si>
  <si>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</si>
  <si>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</si>
  <si>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</si>
  <si>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</si>
  <si>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</si>
  <si>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</si>
  <si>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</si>
  <si>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</si>
  <si>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</si>
  <si>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</si>
  <si>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</si>
  <si>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</si>
  <si>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</si>
  <si>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</si>
  <si>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</si>
  <si>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</si>
  <si>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</si>
  <si>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</si>
  <si>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</si>
  <si>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</si>
  <si>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</si>
  <si>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</si>
  <si>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</si>
  <si>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</si>
  <si>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</si>
  <si>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</si>
  <si>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</si>
  <si>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</si>
  <si>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</si>
  <si>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</si>
  <si>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</si>
  <si>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</si>
  <si>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</si>
  <si>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</si>
  <si>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</si>
  <si>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</si>
  <si>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</si>
  <si>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</si>
  <si>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</si>
  <si>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</si>
  <si>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</si>
  <si>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</si>
  <si>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</si>
  <si>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</si>
  <si>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</si>
  <si>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</si>
  <si>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</si>
  <si>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</si>
  <si>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</si>
  <si>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</si>
  <si>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</si>
  <si>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</si>
  <si>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</si>
  <si>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</si>
  <si>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</si>
  <si>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</si>
  <si>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</si>
  <si>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</si>
  <si>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</si>
  <si>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</si>
  <si>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</si>
  <si>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</si>
  <si>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</si>
  <si>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</si>
  <si>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</si>
  <si>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</si>
  <si>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</si>
  <si>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</si>
  <si>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</si>
  <si>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</si>
  <si>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</si>
  <si>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</si>
  <si>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</si>
  <si>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</si>
  <si>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</si>
  <si>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</si>
  <si>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</si>
  <si>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</si>
  <si>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</si>
  <si>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</si>
  <si>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</si>
  <si>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</si>
  <si>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</si>
  <si>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</si>
  <si>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</si>
  <si>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</si>
  <si>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</si>
  <si>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</si>
  <si>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</si>
  <si>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</si>
  <si>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</si>
  <si>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</si>
  <si>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</si>
  <si>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</si>
  <si>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</si>
  <si>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</si>
  <si>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</si>
  <si>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</si>
  <si>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</si>
  <si>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</si>
  <si>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</si>
  <si>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</si>
  <si>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</si>
  <si>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</si>
  <si>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</si>
  <si>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</si>
  <si>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</si>
  <si>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</si>
  <si>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</si>
  <si>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</si>
  <si>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</si>
  <si>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</si>
  <si>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</si>
  <si>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</si>
  <si>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</si>
  <si>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</si>
  <si>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</si>
  <si>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</si>
  <si>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</si>
  <si>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</si>
  <si>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</si>
  <si>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</si>
  <si>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</si>
  <si>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</si>
  <si>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</si>
  <si>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</si>
  <si>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</si>
  <si>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</si>
  <si>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</si>
  <si>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</si>
  <si>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</si>
  <si>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</si>
  <si>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</si>
  <si>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</si>
  <si>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</si>
  <si>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</si>
  <si>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</si>
  <si>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</si>
  <si>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</si>
  <si>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</si>
  <si>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</si>
  <si>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</si>
  <si>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</si>
  <si>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</si>
  <si>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</si>
  <si>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</si>
  <si>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</si>
  <si>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</si>
  <si>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</si>
  <si>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</si>
  <si>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</si>
  <si>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</si>
  <si>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</si>
  <si>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</si>
  <si>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</si>
  <si>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</si>
  <si>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</si>
  <si>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</si>
  <si>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</si>
  <si>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</si>
  <si>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</si>
  <si>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</si>
  <si>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</si>
  <si>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</si>
  <si>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</si>
  <si>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</si>
  <si>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</si>
  <si>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</si>
  <si>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</si>
  <si>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</si>
  <si>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</si>
  <si>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</si>
  <si>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</si>
  <si>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</si>
  <si>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</si>
  <si>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</si>
  <si>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</si>
  <si>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</si>
  <si>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</si>
  <si>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</si>
  <si>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</si>
  <si>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</si>
  <si>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</si>
  <si>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</si>
  <si>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</si>
  <si>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</si>
  <si>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</si>
  <si>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</si>
  <si>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</si>
  <si>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</si>
  <si>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</si>
  <si>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</si>
  <si>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</si>
  <si>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</si>
  <si>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</si>
  <si>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</si>
  <si>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</si>
  <si>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</si>
  <si>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</si>
  <si>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</si>
  <si>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</si>
  <si>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</si>
  <si>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</si>
  <si>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</si>
  <si>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</si>
  <si>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</si>
  <si>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</si>
  <si>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</si>
  <si>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</si>
  <si>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</si>
  <si>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</si>
  <si>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</si>
  <si>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</si>
  <si>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</si>
  <si>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</si>
  <si>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</si>
  <si>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</si>
  <si>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</si>
  <si>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</si>
  <si>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</si>
  <si>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</si>
  <si>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</si>
  <si>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</si>
  <si>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</si>
  <si>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</si>
  <si>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</si>
  <si>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</si>
  <si>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</si>
  <si>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</si>
  <si>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</si>
  <si>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</si>
  <si>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</si>
  <si>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</si>
  <si>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</si>
  <si>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</si>
  <si>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</si>
  <si>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</si>
  <si>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</si>
  <si>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</si>
  <si>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</si>
  <si>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</si>
  <si>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</si>
  <si>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</si>
  <si>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</si>
  <si>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</si>
  <si>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</si>
  <si>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</si>
  <si>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</si>
  <si>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</si>
  <si>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</si>
  <si>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</si>
  <si>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</si>
  <si>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</si>
  <si>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</si>
  <si>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</si>
  <si>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</si>
  <si>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</si>
  <si>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</si>
  <si>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</si>
  <si>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</si>
  <si>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</si>
  <si>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</si>
  <si>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</si>
  <si>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</si>
  <si>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</si>
  <si>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</si>
  <si>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</si>
  <si>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</si>
  <si>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</si>
  <si>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</si>
  <si>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</si>
  <si>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</si>
  <si>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</si>
  <si>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</si>
  <si>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</si>
  <si>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</si>
  <si>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</si>
  <si>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</si>
  <si>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</si>
  <si>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</si>
  <si>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</si>
  <si>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</si>
  <si>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</si>
  <si>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</si>
  <si>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</si>
  <si>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</si>
  <si>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</si>
  <si>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</si>
  <si>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</si>
  <si>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</si>
  <si>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</si>
  <si>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</si>
  <si>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</si>
  <si>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</si>
  <si>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</si>
  <si>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</si>
  <si>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</si>
  <si>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</si>
  <si>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</si>
  <si>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</si>
  <si>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</si>
  <si>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</si>
  <si>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</si>
  <si>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</si>
  <si>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</si>
  <si>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</si>
  <si>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</si>
  <si>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</si>
  <si>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</si>
  <si>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</si>
  <si>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</si>
  <si>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</si>
  <si>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</si>
  <si>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</si>
  <si>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</si>
  <si>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</si>
  <si>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</si>
  <si>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</si>
  <si>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</si>
  <si>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</si>
  <si>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</si>
  <si>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</si>
  <si>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</si>
  <si>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</si>
  <si>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</si>
  <si>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</si>
  <si>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</si>
  <si>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</si>
  <si>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</si>
  <si>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</si>
  <si>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</si>
  <si>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</si>
  <si>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</si>
  <si>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</si>
  <si>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</si>
  <si>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</si>
  <si>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</si>
  <si>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</si>
  <si>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</si>
  <si>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</si>
  <si>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</si>
  <si>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</si>
  <si>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</si>
  <si>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</si>
  <si>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</si>
  <si>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</si>
  <si>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</si>
  <si>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</si>
  <si>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</si>
  <si>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</si>
  <si>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</si>
  <si>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</si>
  <si>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</si>
  <si>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</si>
  <si>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</si>
  <si>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</si>
  <si>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</si>
  <si>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</si>
  <si>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</si>
  <si>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</si>
  <si>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</si>
  <si>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</si>
  <si>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</si>
  <si>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</si>
  <si>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</si>
  <si>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</si>
  <si>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</si>
  <si>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</si>
  <si>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</si>
  <si>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</si>
  <si>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</si>
  <si>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</si>
  <si>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</si>
  <si>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</si>
  <si>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</si>
  <si>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</si>
  <si>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</si>
  <si>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</si>
  <si>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</si>
  <si>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</si>
  <si>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</si>
  <si>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</si>
  <si>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</si>
  <si>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</si>
  <si>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</si>
  <si>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</si>
  <si>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</si>
  <si>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</si>
  <si>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</si>
  <si>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</si>
  <si>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</si>
  <si>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</si>
  <si>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</si>
  <si>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</si>
  <si>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</si>
  <si>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</si>
  <si>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</si>
  <si>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</si>
  <si>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</si>
  <si>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</si>
  <si>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</si>
  <si>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</si>
  <si>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</si>
  <si>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</si>
  <si>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</si>
  <si>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</si>
  <si>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</si>
  <si>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</si>
  <si>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</si>
  <si>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</si>
  <si>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</si>
  <si>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</si>
  <si>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</si>
  <si>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</si>
  <si>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</si>
  <si>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</si>
  <si>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</si>
  <si>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</si>
  <si>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</si>
  <si>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</si>
  <si>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</si>
  <si>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</si>
  <si>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</si>
  <si>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</si>
  <si>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</si>
  <si>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</si>
  <si>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</si>
  <si>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</si>
  <si>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</si>
  <si>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</si>
  <si>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</si>
  <si>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</si>
  <si>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</si>
  <si>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</si>
  <si>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</si>
  <si>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</si>
  <si>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</si>
  <si>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</si>
  <si>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</si>
  <si>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</si>
  <si>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</si>
  <si>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</si>
  <si>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</si>
  <si>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</si>
  <si>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</si>
  <si>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</si>
  <si>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</si>
  <si>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</si>
  <si>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</si>
  <si>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</si>
  <si>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</si>
  <si>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</si>
  <si>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</si>
  <si>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</si>
  <si>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</si>
  <si>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</si>
  <si>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</si>
  <si>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</si>
  <si>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</si>
  <si>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</si>
  <si>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</si>
  <si>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</si>
  <si>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</si>
  <si>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</si>
  <si>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</si>
  <si>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</si>
  <si>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</si>
  <si>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</si>
  <si>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</si>
  <si>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</si>
  <si>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</si>
  <si>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</si>
  <si>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</si>
  <si>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</si>
  <si>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</si>
  <si>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</si>
  <si>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</si>
  <si>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</si>
  <si>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</si>
  <si>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</si>
  <si>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</si>
  <si>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</si>
  <si>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</si>
  <si>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</si>
  <si>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</si>
  <si>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</si>
  <si>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</si>
  <si>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</si>
  <si>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</si>
  <si>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</si>
  <si>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</si>
  <si>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</si>
  <si>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</si>
  <si>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</si>
  <si>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</si>
  <si>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</si>
  <si>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</si>
  <si>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</si>
  <si>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</si>
  <si>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</si>
  <si>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</si>
  <si>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</si>
  <si>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</si>
  <si>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</si>
  <si>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</si>
  <si>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</si>
  <si>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</si>
  <si>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</si>
  <si>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</si>
  <si>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</si>
  <si>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</si>
  <si>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</si>
  <si>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</si>
  <si>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</si>
  <si>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</si>
  <si>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</si>
  <si>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</si>
  <si>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</si>
  <si>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</si>
  <si>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</si>
  <si>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</si>
  <si>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</si>
  <si>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</si>
  <si>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</si>
  <si>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</si>
  <si>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</si>
  <si>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</si>
  <si>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</si>
  <si>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</si>
  <si>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</si>
  <si>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</si>
  <si>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</si>
  <si>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</si>
  <si>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</si>
  <si>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</si>
  <si>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</si>
  <si>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</si>
  <si>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</si>
  <si>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</si>
  <si>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</si>
  <si>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</si>
  <si>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</si>
  <si>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</si>
  <si>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</si>
  <si>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</si>
  <si>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</si>
  <si>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</si>
  <si>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</si>
  <si>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</si>
  <si>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</si>
  <si>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</si>
  <si>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</si>
  <si>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</si>
  <si>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</si>
  <si>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</si>
  <si>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</si>
  <si>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</si>
  <si>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</si>
  <si>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</si>
  <si>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</si>
  <si>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</si>
  <si>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</si>
  <si>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</si>
  <si>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</si>
  <si>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</si>
  <si>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</si>
  <si>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</si>
  <si>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</si>
  <si>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</si>
  <si>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</si>
  <si>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</si>
  <si>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</si>
  <si>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</si>
  <si>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</si>
  <si>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</si>
  <si>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</si>
  <si>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</si>
  <si>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</si>
  <si>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</si>
  <si>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</si>
  <si>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</si>
  <si>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</si>
  <si>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</si>
  <si>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</si>
  <si>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</si>
  <si>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</si>
  <si>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</si>
  <si>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</si>
  <si>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</si>
  <si>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</si>
  <si>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</si>
  <si>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</si>
  <si>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</si>
  <si>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</si>
  <si>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</si>
  <si>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</si>
  <si>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</si>
  <si>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</si>
  <si>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</si>
  <si>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</si>
  <si>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</si>
  <si>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</si>
  <si>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</si>
  <si>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</si>
  <si>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</si>
  <si>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</si>
  <si>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</si>
  <si>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</si>
  <si>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</si>
  <si>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</si>
  <si>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</si>
  <si>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</si>
  <si>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</si>
  <si>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</si>
  <si>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</si>
  <si>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</si>
  <si>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</si>
  <si>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</si>
  <si>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</si>
  <si>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</si>
  <si>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</si>
  <si>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</si>
  <si>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</si>
  <si>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</si>
  <si>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</si>
  <si>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</si>
  <si>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</si>
  <si>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</si>
  <si>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</si>
  <si>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</si>
  <si>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</si>
  <si>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</si>
  <si>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</si>
  <si>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</si>
  <si>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</si>
  <si>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</si>
  <si>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</si>
  <si>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</si>
  <si>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</si>
  <si>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</si>
  <si>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</si>
  <si>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</si>
  <si>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</si>
  <si>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</si>
  <si>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</si>
  <si>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</si>
  <si>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</si>
  <si>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</si>
  <si>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</si>
  <si>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</si>
  <si>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</si>
  <si>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</si>
  <si>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</si>
  <si>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</si>
  <si>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</si>
  <si>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</si>
  <si>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</si>
  <si>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</si>
  <si>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</si>
  <si>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</si>
  <si>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</si>
  <si>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</si>
  <si>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</si>
  <si>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</si>
  <si>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</si>
  <si>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</si>
  <si>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</si>
  <si>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</si>
  <si>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</si>
  <si>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</si>
  <si>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</si>
  <si>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</si>
  <si>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</si>
  <si>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</si>
  <si>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</si>
  <si>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</si>
  <si>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</si>
  <si>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</si>
  <si>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</si>
  <si>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</si>
  <si>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</si>
  <si>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</si>
  <si>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</si>
  <si>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</si>
  <si>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</si>
  <si>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</si>
  <si>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</si>
  <si>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</si>
  <si>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</si>
  <si>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</si>
  <si>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</si>
  <si>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</si>
  <si>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</si>
  <si>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</si>
  <si>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</si>
  <si>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</si>
  <si>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</si>
  <si>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</si>
  <si>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</si>
  <si>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</si>
  <si>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</si>
  <si>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</si>
  <si>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</si>
  <si>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</si>
  <si>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</si>
  <si>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</si>
  <si>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</si>
  <si>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</si>
  <si>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</si>
  <si>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</si>
  <si>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</si>
  <si>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</si>
  <si>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</si>
  <si>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</si>
  <si>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</si>
  <si>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</si>
  <si>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</si>
  <si>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</si>
  <si>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</si>
  <si>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</si>
  <si>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</si>
  <si>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</si>
  <si>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</si>
  <si>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</si>
  <si>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</si>
  <si>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</si>
  <si>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</si>
  <si>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</si>
  <si>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</si>
  <si>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</si>
  <si>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</si>
  <si>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</si>
  <si>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</si>
  <si>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</si>
  <si>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</si>
  <si>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</si>
  <si>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</si>
  <si>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</si>
  <si>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</si>
  <si>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</si>
  <si>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</si>
  <si>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</si>
  <si>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</si>
  <si>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</si>
  <si>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</si>
  <si>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</si>
  <si>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</si>
  <si>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</si>
  <si>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</si>
  <si>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</si>
  <si>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</si>
  <si>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</si>
  <si>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</si>
  <si>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</si>
  <si>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</si>
  <si>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</si>
  <si>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</si>
  <si>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</si>
  <si>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</si>
  <si>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</si>
  <si>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</si>
  <si>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</si>
  <si>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</si>
  <si>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</si>
  <si>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</si>
  <si>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</si>
  <si>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</si>
  <si>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</si>
  <si>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</si>
  <si>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</si>
  <si>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</si>
  <si>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</si>
  <si>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</si>
  <si>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</si>
  <si>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</si>
  <si>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</si>
  <si>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</si>
  <si>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</si>
  <si>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</si>
  <si>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</si>
  <si>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</si>
  <si>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</si>
  <si>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</si>
  <si>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</si>
  <si>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</si>
  <si>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</si>
  <si>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</si>
  <si>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</si>
  <si>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</si>
  <si>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</si>
  <si>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</si>
  <si>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</si>
  <si>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</si>
  <si>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</si>
  <si>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</si>
  <si>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</si>
  <si>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</si>
  <si>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</si>
  <si>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</si>
  <si>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</si>
  <si>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</si>
  <si>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</si>
  <si>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</si>
  <si>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</si>
  <si>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</si>
  <si>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</si>
  <si>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</si>
  <si>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</si>
  <si>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</si>
  <si>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</si>
  <si>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</si>
  <si>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</si>
  <si>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</si>
  <si>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</si>
  <si>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</si>
  <si>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</si>
  <si>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</si>
  <si>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</si>
  <si>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</si>
  <si>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</si>
  <si>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</si>
  <si>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</si>
  <si>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</si>
  <si>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</si>
  <si>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</si>
  <si>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</si>
  <si>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</si>
  <si>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</si>
  <si>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</si>
  <si>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</si>
  <si>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</si>
  <si>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</si>
  <si>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</si>
  <si>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</si>
  <si>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</si>
  <si>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</si>
  <si>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</si>
  <si>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</si>
  <si>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</si>
  <si>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</si>
  <si>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</si>
  <si>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</si>
  <si>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</si>
  <si>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</si>
  <si>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</si>
  <si>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</si>
  <si>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</si>
  <si>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</si>
  <si>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</si>
  <si>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</si>
  <si>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</si>
  <si>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</si>
  <si>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</si>
  <si>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</si>
  <si>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</si>
  <si>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</si>
  <si>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</si>
  <si>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</si>
  <si>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</si>
  <si>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</si>
  <si>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</si>
  <si>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</si>
  <si>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</si>
  <si>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</si>
  <si>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</si>
  <si>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</si>
  <si>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</si>
  <si>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</si>
  <si>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</si>
  <si>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</si>
  <si>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</si>
  <si>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</si>
  <si>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</si>
  <si>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</si>
  <si>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</si>
  <si>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</si>
  <si>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</si>
  <si>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</si>
  <si>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</si>
  <si>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</si>
  <si>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</si>
  <si>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</si>
  <si>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</si>
  <si>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</si>
  <si>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</si>
  <si>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</si>
  <si>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</si>
  <si>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</si>
  <si>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</si>
  <si>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</si>
  <si>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</si>
  <si>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</si>
  <si>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</si>
  <si>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</si>
  <si>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</si>
  <si>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</si>
  <si>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</si>
  <si>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</si>
  <si>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</si>
  <si>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</si>
  <si>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</si>
  <si>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</si>
  <si>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</si>
  <si>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</si>
  <si>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</si>
  <si>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</si>
  <si>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</si>
  <si>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</si>
  <si>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</si>
  <si>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</si>
  <si>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</si>
  <si>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</si>
  <si>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</si>
  <si>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</si>
  <si>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</si>
  <si>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</si>
  <si>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</si>
  <si>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</si>
  <si>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</si>
  <si>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</si>
  <si>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</si>
  <si>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</si>
  <si>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</si>
  <si>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</si>
  <si>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</si>
  <si>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</si>
  <si>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</si>
  <si>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</si>
  <si>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</si>
  <si>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</si>
  <si>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</si>
  <si>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</si>
  <si>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</si>
  <si>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</si>
  <si>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</si>
  <si>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</si>
  <si>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</si>
  <si>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</si>
  <si>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</si>
  <si>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</si>
  <si>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</si>
  <si>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</si>
  <si>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</si>
  <si>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</si>
  <si>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</si>
  <si>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</si>
  <si>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</si>
  <si>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</si>
  <si>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</si>
  <si>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</si>
  <si>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</si>
  <si>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</si>
  <si>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</si>
  <si>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</si>
  <si>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</si>
  <si>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</si>
  <si>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</si>
  <si>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</si>
  <si>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</si>
  <si>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</si>
  <si>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</si>
  <si>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</si>
  <si>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</si>
  <si>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</si>
  <si>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</si>
  <si>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</si>
  <si>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</si>
  <si>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</si>
  <si>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</si>
  <si>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</si>
  <si>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</si>
  <si>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</si>
  <si>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</si>
  <si>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</si>
  <si>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</si>
  <si>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</si>
  <si>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</si>
  <si>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</si>
  <si>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</si>
  <si>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</si>
  <si>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</si>
  <si>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</si>
  <si>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</si>
  <si>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</si>
  <si>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</si>
  <si>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</si>
  <si>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</si>
  <si>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</si>
  <si>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</si>
  <si>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</si>
  <si>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</si>
  <si>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</si>
  <si>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</si>
  <si>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</si>
  <si>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</si>
  <si>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</si>
  <si>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</si>
  <si>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</si>
  <si>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</si>
  <si>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</si>
  <si>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</si>
  <si>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</si>
  <si>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</si>
  <si>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</si>
  <si>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</si>
  <si>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</si>
  <si>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</si>
  <si>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</si>
  <si>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</si>
  <si>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</si>
  <si>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</si>
  <si>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</si>
  <si>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</si>
  <si>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</si>
  <si>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</si>
  <si>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</si>
  <si>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</si>
  <si>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</si>
  <si>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</si>
  <si>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</si>
  <si>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</si>
  <si>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</si>
  <si>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</si>
  <si>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</si>
  <si>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</si>
  <si>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</si>
  <si>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</si>
  <si>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</si>
  <si>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</si>
  <si>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</si>
  <si>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</si>
  <si>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</si>
  <si>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</si>
  <si>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</si>
  <si>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</si>
  <si>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</si>
  <si>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</si>
  <si>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</si>
  <si>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</si>
  <si>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</si>
  <si>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</si>
  <si>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</si>
  <si>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</si>
  <si>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</si>
  <si>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</si>
  <si>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</si>
  <si>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</si>
  <si>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</si>
  <si>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</si>
  <si>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</si>
  <si>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</si>
  <si>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</si>
  <si>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</si>
  <si>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</si>
  <si>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</si>
  <si>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</si>
  <si>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</si>
  <si>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</si>
  <si>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</si>
  <si>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</si>
  <si>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</si>
  <si>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</si>
  <si>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</si>
  <si>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</si>
  <si>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</si>
  <si>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</si>
  <si>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</si>
  <si>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</si>
  <si>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</si>
  <si>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</si>
  <si>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</si>
  <si>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</si>
  <si>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</si>
  <si>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</si>
  <si>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</si>
  <si>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</si>
  <si>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</si>
  <si>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</si>
  <si>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</si>
  <si>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</si>
  <si>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</si>
  <si>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</si>
  <si>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</si>
  <si>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</si>
  <si>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</si>
  <si>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</si>
  <si>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</si>
  <si>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</si>
  <si>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</si>
  <si>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</si>
  <si>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</si>
  <si>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</si>
  <si>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</si>
  <si>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</si>
  <si>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</si>
  <si>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</si>
  <si>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</si>
  <si>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</si>
  <si>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</si>
  <si>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</si>
  <si>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</si>
  <si>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</si>
  <si>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</si>
  <si>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</si>
  <si>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</si>
  <si>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</si>
  <si>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</si>
  <si>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</si>
  <si>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</si>
  <si>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</si>
  <si>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</si>
  <si>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</si>
  <si>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</si>
  <si>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</si>
  <si>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</si>
  <si>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</si>
  <si>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</si>
  <si>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</si>
  <si>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</si>
  <si>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</si>
  <si>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</si>
  <si>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</si>
  <si>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</si>
  <si>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</si>
  <si>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</si>
  <si>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</si>
  <si>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</si>
  <si>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</si>
  <si>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</si>
  <si>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</si>
  <si>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</si>
  <si>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</si>
  <si>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</si>
  <si>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</si>
  <si>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</si>
  <si>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</si>
  <si>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</si>
  <si>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</si>
  <si>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</si>
  <si>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</si>
  <si>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</si>
  <si>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</si>
  <si>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</si>
  <si>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</si>
  <si>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</si>
  <si>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</si>
  <si>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</si>
  <si>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</si>
  <si>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</si>
  <si>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</si>
  <si>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</si>
  <si>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</si>
  <si>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</si>
  <si>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</si>
  <si>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</si>
  <si>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</si>
  <si>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</si>
  <si>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</si>
  <si>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</si>
  <si>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</si>
  <si>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</si>
  <si>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</si>
  <si>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</si>
  <si>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</si>
  <si>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</si>
  <si>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</si>
  <si>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</si>
  <si>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</si>
  <si>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</si>
  <si>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</si>
  <si>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</si>
  <si>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</si>
  <si>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</si>
  <si>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</si>
  <si>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</si>
  <si>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</si>
  <si>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</si>
  <si>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</si>
  <si>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</si>
  <si>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</si>
  <si>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</si>
  <si>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</si>
  <si>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</si>
  <si>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</si>
  <si>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</si>
  <si>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</si>
  <si>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</si>
  <si>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</si>
  <si>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</si>
  <si>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</si>
  <si>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</si>
  <si>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</si>
  <si>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</si>
  <si>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</si>
  <si>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</si>
  <si>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</si>
  <si>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</si>
  <si>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</si>
  <si>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</si>
  <si>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</si>
  <si>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</si>
  <si>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</si>
  <si>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</si>
  <si>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</si>
  <si>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</si>
  <si>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</si>
  <si>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</si>
  <si>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</si>
  <si>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</si>
  <si>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</si>
  <si>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</si>
  <si>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</si>
  <si>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</si>
  <si>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</si>
  <si>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</si>
  <si>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</si>
  <si>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</si>
  <si>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</si>
  <si>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</si>
  <si>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</si>
  <si>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</si>
  <si>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</si>
  <si>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</si>
  <si>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</si>
  <si>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</si>
  <si>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</si>
  <si>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</si>
  <si>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</si>
  <si>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</si>
  <si>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</si>
  <si>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</si>
  <si>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</si>
  <si>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</si>
  <si>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</si>
  <si>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</si>
  <si>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</si>
  <si>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</si>
  <si>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</si>
  <si>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</si>
  <si>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</si>
  <si>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</si>
  <si>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</si>
  <si>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</si>
  <si>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</si>
  <si>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</si>
  <si>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</si>
  <si>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</si>
  <si>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</si>
  <si>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</si>
  <si>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</si>
  <si>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</si>
  <si>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</si>
  <si>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</si>
  <si>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</si>
  <si>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</si>
  <si>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</si>
  <si>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</si>
  <si>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</si>
  <si>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</si>
  <si>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</si>
  <si>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</si>
  <si>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</si>
  <si>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</si>
  <si>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</si>
  <si>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</si>
  <si>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</si>
  <si>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</si>
  <si>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</si>
  <si>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</si>
  <si>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</si>
  <si>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</si>
  <si>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</si>
  <si>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</si>
  <si>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</si>
  <si>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</si>
  <si>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</si>
  <si>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</si>
  <si>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</si>
  <si>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</si>
  <si>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</si>
  <si>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</si>
  <si>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</si>
  <si>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</si>
  <si>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</si>
  <si>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</si>
  <si>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</si>
  <si>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</si>
  <si>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</si>
  <si>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</si>
  <si>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</si>
  <si>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</si>
  <si>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</si>
  <si>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</si>
  <si>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</si>
  <si>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</si>
  <si>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</si>
  <si>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</si>
  <si>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</si>
  <si>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</si>
  <si>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</si>
  <si>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</si>
  <si>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</si>
  <si>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</si>
  <si>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</si>
  <si>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</si>
  <si>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</si>
  <si>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</si>
  <si>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</si>
  <si>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</si>
  <si>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</si>
  <si>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</si>
  <si>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</si>
  <si>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</si>
  <si>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</si>
  <si>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</si>
  <si>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</si>
  <si>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</si>
  <si>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</si>
  <si>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</si>
  <si>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</si>
  <si>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</si>
  <si>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</si>
  <si>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</si>
  <si>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</si>
  <si>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</si>
  <si>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</si>
  <si>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</si>
  <si>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</si>
  <si>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</si>
  <si>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</si>
  <si>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</si>
  <si>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</si>
  <si>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</si>
  <si>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</si>
  <si>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</si>
  <si>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</si>
  <si>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</si>
  <si>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</si>
  <si>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</si>
  <si>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</si>
  <si>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</si>
  <si>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</si>
  <si>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</si>
  <si>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</si>
  <si>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</si>
  <si>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</si>
  <si>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</si>
  <si>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</si>
  <si>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</si>
  <si>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</si>
  <si>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</si>
  <si>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</si>
  <si>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</si>
  <si>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</si>
  <si>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</si>
  <si>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</si>
  <si>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</si>
  <si>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</si>
  <si>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</si>
  <si>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</si>
  <si>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</si>
  <si>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</si>
  <si>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</si>
  <si>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</si>
  <si>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</si>
  <si>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</si>
  <si>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</si>
  <si>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</si>
  <si>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</si>
  <si>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</si>
  <si>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</si>
  <si>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</si>
  <si>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</si>
  <si>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</si>
  <si>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</si>
  <si>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</si>
  <si>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</si>
  <si>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</si>
  <si>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</si>
  <si>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</si>
  <si>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</si>
  <si>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</si>
  <si>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</si>
  <si>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</si>
  <si>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</si>
  <si>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</si>
  <si>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</si>
  <si>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</si>
  <si>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</si>
  <si>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</si>
  <si>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</si>
  <si>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</si>
  <si>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</si>
  <si>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</si>
  <si>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</si>
  <si>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</si>
  <si>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</si>
  <si>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</si>
  <si>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</si>
  <si>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</si>
  <si>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</si>
  <si>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</si>
  <si>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</si>
  <si>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</si>
  <si>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</si>
  <si>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</si>
  <si>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</si>
  <si>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</si>
  <si>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</si>
  <si>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</si>
  <si>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</si>
  <si>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</si>
  <si>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</si>
  <si>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</si>
  <si>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</si>
  <si>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</si>
  <si>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</si>
  <si>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</si>
  <si>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</si>
  <si>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</si>
  <si>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</si>
  <si>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</si>
  <si>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</si>
  <si>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</si>
  <si>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</si>
  <si>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</si>
  <si>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</si>
  <si>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</si>
  <si>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</si>
  <si>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</si>
  <si>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</si>
  <si>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</si>
  <si>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</si>
  <si>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</si>
  <si>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</si>
  <si>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</si>
  <si>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</si>
  <si>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</si>
  <si>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</si>
  <si>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</si>
  <si>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</si>
  <si>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</si>
  <si>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</si>
  <si>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</si>
  <si>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</si>
  <si>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</si>
  <si>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</si>
  <si>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</si>
  <si>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</si>
  <si>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</si>
  <si>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</si>
  <si>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</si>
  <si>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</si>
  <si>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</si>
  <si>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</si>
  <si>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</si>
  <si>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</si>
  <si>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</si>
  <si>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</si>
  <si>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</si>
  <si>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</si>
  <si>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</si>
  <si>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</si>
  <si>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</si>
  <si>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</si>
  <si>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</si>
  <si>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</si>
  <si>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</si>
  <si>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</si>
  <si>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</si>
  <si>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</si>
  <si>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</si>
  <si>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</si>
  <si>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</si>
  <si>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</si>
  <si>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</si>
  <si>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</si>
  <si>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</si>
  <si>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</si>
  <si>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</si>
  <si>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</si>
  <si>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</si>
  <si>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</si>
  <si>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</si>
  <si>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</si>
  <si>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</si>
  <si>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</si>
  <si>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</si>
  <si>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</si>
  <si>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</si>
  <si>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</si>
  <si>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</si>
  <si>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</si>
  <si>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</si>
  <si>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</si>
  <si>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</si>
  <si>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</si>
  <si>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</si>
  <si>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</si>
  <si>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</si>
  <si>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</si>
  <si>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</si>
  <si>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</si>
  <si>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</si>
  <si>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</si>
  <si>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</si>
  <si>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</si>
  <si>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</si>
  <si>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</si>
  <si>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</si>
  <si>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</si>
  <si>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</si>
  <si>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</si>
  <si>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</si>
  <si>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</si>
  <si>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</si>
  <si>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</si>
  <si>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</si>
  <si>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</si>
  <si>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</si>
  <si>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</si>
  <si>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</si>
  <si>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</si>
  <si>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</si>
  <si>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</si>
  <si>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</si>
  <si>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</si>
  <si>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</si>
  <si>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</si>
  <si>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</si>
  <si>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</si>
  <si>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</si>
  <si>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</si>
  <si>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</si>
  <si>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</si>
  <si>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</si>
  <si>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</si>
  <si>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</si>
  <si>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</si>
  <si>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</si>
  <si>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</si>
  <si>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</si>
  <si>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</si>
  <si>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</si>
  <si>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</si>
  <si>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</si>
  <si>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</si>
  <si>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</si>
  <si>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</si>
  <si>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</si>
  <si>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</si>
  <si>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</si>
  <si>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</si>
  <si>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</si>
  <si>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</si>
  <si>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</si>
  <si>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</si>
  <si>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</si>
  <si>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</si>
  <si>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</si>
  <si>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</si>
  <si>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</si>
  <si>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</si>
  <si>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</si>
  <si>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</si>
  <si>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</si>
  <si>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</si>
  <si>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</si>
  <si>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</si>
  <si>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</si>
  <si>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</si>
  <si>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</si>
  <si>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</si>
  <si>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</si>
  <si>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</si>
  <si>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</si>
  <si>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</si>
  <si>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</si>
  <si>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</si>
  <si>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</si>
  <si>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</si>
  <si>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</si>
  <si>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</si>
  <si>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</si>
  <si>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</si>
  <si>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</si>
  <si>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</si>
  <si>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</si>
  <si>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</si>
  <si>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</si>
  <si>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</si>
  <si>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</si>
  <si>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</si>
  <si>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</si>
  <si>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</si>
  <si>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</si>
  <si>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</si>
  <si>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</si>
  <si>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</si>
  <si>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</si>
  <si>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</si>
  <si>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</si>
  <si>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</si>
  <si>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</si>
  <si>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</si>
  <si>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</si>
  <si>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</si>
  <si>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</si>
  <si>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</si>
  <si>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</si>
  <si>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</si>
  <si>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</si>
  <si>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</si>
  <si>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</si>
  <si>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</si>
  <si>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</si>
  <si>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</si>
  <si>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</si>
  <si>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</si>
  <si>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</si>
  <si>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</si>
  <si>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</si>
  <si>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</si>
  <si>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</si>
  <si>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</si>
  <si>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</si>
  <si>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</si>
  <si>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</si>
  <si>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</si>
  <si>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</si>
  <si>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</si>
  <si>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</si>
  <si>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</si>
  <si>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</si>
  <si>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</si>
  <si>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</si>
  <si>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</si>
  <si>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</si>
  <si>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</si>
  <si>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</si>
  <si>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</si>
  <si>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</si>
  <si>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</si>
  <si>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</si>
  <si>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</si>
  <si>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</si>
  <si>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</si>
  <si>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</si>
  <si>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</si>
  <si>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</si>
  <si>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</si>
  <si>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</si>
  <si>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</si>
  <si>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</si>
  <si>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</si>
  <si>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</si>
  <si>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</si>
  <si>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</si>
  <si>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</si>
  <si>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</si>
  <si>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</si>
  <si>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</si>
  <si>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</si>
  <si>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</si>
  <si>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</si>
  <si>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</si>
  <si>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</si>
  <si>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</si>
  <si>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</si>
  <si>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</si>
  <si>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</si>
  <si>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</si>
  <si>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</si>
  <si>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</si>
  <si>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</si>
  <si>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</si>
  <si>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</si>
  <si>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</si>
  <si>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</si>
  <si>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</si>
  <si>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</si>
  <si>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</si>
  <si>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</si>
  <si>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</si>
  <si>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</si>
  <si>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</si>
  <si>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</si>
  <si>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</si>
  <si>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</si>
  <si>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</si>
  <si>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</si>
  <si>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</si>
  <si>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</si>
  <si>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</si>
  <si>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</si>
  <si>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</si>
  <si>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</si>
  <si>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</si>
  <si>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</si>
  <si>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</si>
  <si>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</si>
  <si>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</si>
  <si>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</si>
  <si>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</si>
  <si>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</si>
  <si>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</si>
  <si>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</si>
  <si>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</si>
  <si>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</si>
  <si>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</si>
  <si>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</si>
  <si>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</si>
  <si>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</si>
  <si>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</si>
  <si>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</si>
  <si>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</si>
  <si>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</si>
  <si>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</si>
  <si>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</si>
  <si>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</si>
  <si>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</si>
  <si>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</si>
  <si>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</si>
  <si>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</si>
  <si>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</si>
  <si>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</si>
  <si>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</si>
  <si>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</si>
  <si>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</si>
  <si>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</si>
  <si>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</si>
  <si>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</si>
  <si>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</si>
  <si>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</si>
  <si>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</si>
  <si>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</si>
  <si>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</si>
  <si>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</si>
  <si>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</si>
  <si>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</si>
  <si>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</si>
  <si>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</si>
  <si>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</si>
  <si>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</si>
  <si>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</si>
  <si>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</si>
  <si>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</si>
  <si>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</si>
  <si>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</si>
  <si>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</si>
  <si>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</si>
  <si>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</si>
  <si>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</si>
  <si>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</si>
  <si>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</si>
  <si>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</si>
  <si>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</si>
  <si>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</si>
  <si>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</si>
  <si>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</si>
  <si>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</si>
  <si>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</si>
  <si>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</si>
  <si>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</si>
  <si>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</si>
  <si>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</si>
  <si>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</si>
  <si>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</si>
  <si>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</si>
  <si>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</si>
  <si>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</si>
  <si>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</si>
  <si>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</si>
  <si>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</si>
  <si>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</si>
  <si>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</si>
  <si>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</si>
  <si>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</si>
  <si>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</si>
  <si>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</si>
  <si>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</si>
  <si>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</si>
  <si>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</si>
  <si>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</si>
  <si>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</si>
  <si>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</si>
  <si>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</si>
  <si>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</si>
  <si>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</si>
  <si>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</si>
  <si>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</si>
  <si>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</si>
  <si>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</si>
  <si>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</si>
  <si>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</si>
  <si>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</si>
  <si>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</si>
  <si>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</si>
  <si>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</si>
  <si>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</si>
  <si>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</si>
  <si>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</si>
  <si>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</si>
  <si>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</si>
  <si>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</si>
  <si>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</si>
  <si>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</si>
  <si>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</si>
  <si>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</si>
  <si>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</si>
  <si>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</si>
  <si>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</si>
  <si>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</si>
  <si>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</si>
  <si>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</si>
  <si>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</si>
  <si>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</si>
  <si>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</si>
  <si>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</si>
  <si>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</si>
  <si>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</si>
  <si>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</si>
  <si>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</si>
  <si>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</si>
  <si>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</si>
  <si>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</si>
  <si>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</si>
  <si>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</si>
  <si>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</si>
  <si>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</si>
  <si>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</si>
  <si>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</si>
  <si>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</si>
  <si>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</si>
  <si>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</si>
  <si>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</si>
  <si>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</si>
  <si>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</si>
  <si>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</si>
  <si>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</si>
  <si>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</si>
  <si>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</si>
  <si>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</si>
  <si>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</si>
  <si>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</si>
  <si>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</si>
  <si>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</si>
  <si>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</si>
  <si>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</si>
  <si>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</si>
  <si>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</si>
  <si>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</si>
  <si>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</si>
  <si>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</si>
  <si>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</si>
  <si>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</si>
  <si>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</si>
  <si>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</si>
  <si>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</si>
  <si>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</si>
  <si>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</si>
  <si>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</si>
  <si>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</si>
  <si>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</si>
  <si>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</si>
  <si>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</si>
  <si>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</si>
  <si>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</si>
  <si>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</si>
  <si>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</si>
  <si>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</si>
  <si>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</si>
  <si>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</si>
  <si>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</si>
  <si>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</si>
  <si>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</si>
  <si>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</si>
  <si>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</si>
  <si>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</si>
  <si>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</si>
  <si>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</si>
  <si>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</si>
  <si>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</si>
  <si>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</si>
  <si>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</si>
  <si>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</si>
  <si>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</si>
  <si>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</si>
  <si>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</si>
  <si>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</si>
  <si>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</si>
  <si>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</si>
  <si>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</si>
  <si>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</si>
  <si>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</si>
  <si>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</si>
  <si>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</si>
  <si>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</si>
  <si>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</si>
  <si>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</si>
  <si>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</si>
  <si>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</si>
  <si>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</si>
  <si>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</si>
  <si>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</si>
  <si>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</si>
  <si>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</si>
  <si>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</si>
  <si>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</si>
  <si>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</si>
  <si>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</si>
  <si>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</si>
  <si>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</si>
  <si>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</si>
  <si>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</si>
  <si>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</si>
  <si>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</si>
  <si>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</si>
  <si>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</si>
  <si>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</si>
  <si>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</si>
  <si>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</si>
  <si>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</si>
  <si>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</si>
  <si>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</si>
  <si>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</si>
  <si>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</si>
  <si>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</si>
  <si>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</si>
  <si>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</si>
  <si>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</si>
  <si>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</si>
  <si>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</si>
  <si>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</si>
  <si>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</si>
  <si>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</si>
  <si>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</si>
  <si>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</si>
  <si>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</si>
  <si>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</si>
  <si>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</si>
  <si>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</si>
  <si>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</si>
  <si>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</si>
  <si>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</si>
  <si>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</si>
  <si>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</si>
  <si>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</si>
  <si>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</si>
  <si>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</si>
  <si>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</si>
  <si>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</si>
  <si>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</si>
  <si>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</si>
  <si>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</si>
  <si>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</si>
  <si>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</si>
  <si>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</si>
  <si>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</si>
  <si>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</si>
  <si>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</si>
  <si>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</si>
  <si>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</si>
  <si>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</si>
  <si>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</si>
  <si>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</si>
  <si>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</si>
  <si>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</si>
  <si>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</si>
  <si>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</si>
  <si>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</si>
  <si>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</si>
  <si>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</si>
  <si>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</si>
  <si>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</si>
  <si>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</si>
  <si>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</si>
  <si>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</si>
  <si>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</si>
  <si>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</si>
  <si>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</si>
  <si>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</si>
  <si>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</si>
  <si>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</si>
  <si>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</si>
  <si>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</si>
  <si>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</si>
  <si>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</si>
  <si>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</si>
  <si>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</si>
  <si>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</si>
  <si>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</si>
  <si>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</si>
  <si>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</si>
  <si>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</si>
  <si>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</si>
  <si>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</si>
  <si>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</si>
  <si>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</si>
  <si>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</si>
  <si>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</si>
  <si>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</si>
  <si>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</si>
  <si>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</si>
  <si>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</si>
  <si>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</si>
  <si>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</si>
  <si>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</si>
  <si>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</si>
  <si>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</si>
  <si>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</si>
  <si>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</si>
  <si>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</si>
  <si>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</si>
  <si>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</si>
  <si>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</si>
  <si>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</si>
  <si>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</si>
  <si>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</si>
  <si>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</si>
  <si>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</si>
  <si>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</si>
  <si>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</si>
  <si>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</si>
  <si>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</si>
  <si>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</si>
  <si>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</si>
  <si>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</si>
  <si>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</si>
  <si>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</si>
  <si>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</si>
  <si>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</si>
  <si>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</si>
  <si>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</si>
  <si>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</si>
  <si>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</si>
  <si>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</si>
  <si>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</si>
  <si>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</si>
  <si>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</si>
  <si>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</si>
  <si>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</si>
  <si>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</si>
  <si>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</si>
  <si>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</si>
  <si>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</si>
  <si>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</si>
  <si>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</si>
  <si>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</si>
  <si>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</si>
  <si>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</si>
  <si>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</si>
  <si>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</si>
  <si>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</si>
  <si>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</si>
  <si>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</si>
  <si>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</si>
  <si>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</si>
  <si>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</si>
  <si>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</si>
  <si>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</si>
  <si>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</si>
  <si>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</si>
  <si>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</si>
  <si>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</si>
  <si>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</si>
  <si>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</si>
  <si>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</si>
  <si>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</si>
  <si>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</si>
  <si>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</si>
  <si>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</si>
  <si>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</si>
  <si>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</si>
  <si>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</si>
  <si>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</si>
  <si>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</si>
  <si>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</si>
  <si>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</si>
  <si>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</si>
  <si>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</si>
  <si>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</si>
  <si>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</si>
  <si>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</si>
  <si>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</si>
  <si>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</si>
  <si>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</si>
  <si>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</si>
  <si>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</si>
  <si>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</si>
  <si>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</si>
  <si>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</si>
  <si>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</si>
  <si>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</si>
  <si>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</si>
  <si>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</si>
  <si>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</si>
  <si>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</si>
  <si>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</si>
  <si>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</si>
  <si>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</si>
  <si>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</si>
  <si>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</si>
  <si>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</si>
  <si>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</si>
  <si>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</si>
  <si>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</si>
  <si>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</si>
  <si>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</si>
  <si>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</si>
  <si>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</si>
  <si>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</si>
  <si>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</si>
  <si>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</si>
  <si>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</si>
  <si>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</si>
  <si>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</si>
  <si>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</si>
  <si>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</si>
  <si>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</si>
  <si>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</si>
  <si>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</si>
  <si>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</si>
  <si>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</si>
  <si>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</si>
  <si>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</si>
  <si>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</si>
  <si>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</si>
  <si>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</si>
  <si>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</si>
  <si>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</si>
  <si>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</si>
  <si>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</si>
  <si>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</si>
  <si>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</si>
  <si>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</si>
  <si>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</si>
  <si>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</si>
  <si>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</si>
  <si>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</si>
  <si>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</si>
  <si>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</si>
  <si>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</si>
  <si>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</si>
  <si>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</si>
  <si>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</si>
  <si>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</si>
  <si>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</si>
  <si>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</si>
  <si>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</si>
  <si>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</si>
  <si>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</si>
  <si>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</si>
  <si>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</si>
  <si>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</si>
  <si>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</si>
  <si>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</si>
  <si>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</si>
  <si>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</si>
  <si>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</si>
  <si>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</si>
  <si>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</si>
  <si>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</si>
  <si>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</si>
  <si>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</si>
  <si>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</si>
  <si>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</si>
  <si>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</si>
  <si>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</si>
  <si>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</si>
  <si>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</si>
  <si>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</si>
  <si>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</si>
  <si>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</si>
  <si>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</si>
  <si>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</si>
  <si>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</si>
  <si>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</si>
  <si>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</si>
  <si>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</si>
  <si>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</si>
  <si>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</si>
  <si>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</si>
  <si>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</si>
  <si>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</si>
  <si>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</si>
  <si>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</si>
  <si>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</si>
  <si>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</si>
  <si>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</si>
  <si>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</si>
  <si>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</si>
  <si>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</si>
  <si>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</si>
  <si>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</si>
  <si>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</si>
  <si>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</si>
  <si>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</si>
  <si>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</si>
  <si>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</si>
  <si>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</si>
  <si>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</si>
  <si>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</si>
  <si>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</si>
  <si>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</si>
  <si>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</si>
  <si>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</si>
  <si>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</si>
  <si>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</si>
  <si>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</si>
  <si>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</si>
  <si>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</si>
  <si>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</si>
  <si>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</si>
  <si>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</si>
  <si>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</si>
  <si>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</si>
  <si>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</si>
  <si>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</si>
  <si>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</si>
  <si>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</si>
  <si>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</si>
  <si>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</si>
  <si>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</si>
  <si>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</si>
  <si>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</si>
  <si>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</si>
  <si>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</si>
  <si>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</si>
  <si>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</si>
  <si>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</si>
  <si>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</si>
  <si>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</si>
  <si>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</si>
  <si>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</si>
  <si>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</si>
  <si>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</si>
  <si>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</si>
  <si>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</si>
  <si>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</si>
  <si>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</si>
  <si>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</si>
  <si>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</si>
  <si>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</si>
  <si>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</si>
  <si>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</si>
  <si>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</si>
  <si>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</si>
  <si>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</si>
  <si>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</si>
  <si>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</si>
  <si>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</si>
  <si>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</si>
  <si>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</si>
  <si>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</si>
  <si>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</si>
  <si>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</si>
  <si>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</si>
  <si>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</si>
  <si>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</si>
  <si>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</si>
  <si>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</si>
  <si>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</si>
  <si>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</si>
  <si>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</si>
  <si>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</si>
  <si>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</si>
  <si>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</si>
  <si>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</si>
  <si>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</si>
  <si>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</si>
  <si>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</si>
  <si>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</si>
  <si>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</si>
  <si>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</si>
  <si>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</si>
  <si>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</si>
  <si>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</si>
  <si>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</si>
  <si>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</si>
  <si>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</si>
  <si>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</si>
  <si>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</si>
  <si>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</si>
  <si>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</si>
  <si>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</si>
  <si>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</si>
  <si>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</si>
  <si>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</si>
  <si>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</si>
  <si>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</si>
  <si>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</si>
  <si>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</si>
  <si>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</si>
  <si>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</si>
  <si>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</si>
  <si>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</si>
  <si>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</si>
  <si>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</si>
  <si>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</si>
  <si>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</si>
  <si>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</si>
  <si>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</si>
  <si>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</si>
  <si>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</si>
  <si>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</si>
  <si>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</si>
  <si>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</si>
  <si>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</si>
  <si>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</si>
  <si>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</si>
  <si>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</si>
  <si>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</si>
  <si>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</si>
  <si>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</si>
  <si>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</si>
  <si>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</si>
  <si>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</si>
  <si>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</si>
  <si>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</si>
  <si>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</si>
  <si>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</si>
  <si>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</si>
  <si>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</si>
  <si>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</si>
  <si>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</si>
  <si>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</si>
  <si>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</si>
  <si>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</si>
  <si>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</si>
  <si>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</si>
  <si>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</si>
  <si>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</si>
  <si>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</si>
  <si>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</si>
  <si>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</si>
  <si>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</si>
  <si>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</si>
  <si>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</si>
  <si>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</si>
  <si>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</si>
  <si>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</si>
  <si>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</si>
  <si>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</si>
  <si>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</si>
  <si>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</si>
  <si>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</si>
  <si>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</si>
  <si>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</si>
  <si>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</si>
  <si>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</si>
  <si>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</si>
  <si>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</si>
  <si>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</si>
  <si>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</si>
  <si>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</si>
  <si>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</si>
  <si>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</si>
  <si>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</si>
  <si>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</si>
  <si>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</si>
  <si>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</si>
  <si>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</si>
  <si>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</si>
  <si>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</si>
  <si>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</si>
  <si>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</si>
  <si>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</si>
  <si>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</si>
  <si>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</si>
  <si>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</si>
  <si>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</si>
  <si>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</si>
  <si>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</si>
  <si>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</si>
  <si>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</si>
  <si>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</si>
  <si>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</si>
  <si>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</si>
  <si>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</si>
  <si>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</si>
  <si>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</si>
  <si>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</si>
  <si>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</si>
  <si>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</si>
  <si>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</si>
  <si>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</si>
  <si>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</si>
  <si>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</si>
  <si>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</si>
  <si>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</si>
  <si>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</si>
  <si>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</si>
  <si>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</si>
  <si>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</si>
  <si>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</si>
  <si>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</si>
  <si>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</si>
  <si>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</si>
  <si>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</si>
  <si>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</si>
  <si>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</si>
  <si>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</si>
  <si>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</si>
  <si>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</si>
  <si>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</si>
  <si>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</si>
  <si>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</si>
  <si>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</si>
  <si>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</si>
  <si>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</si>
  <si>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</si>
  <si>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</si>
  <si>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</si>
  <si>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</si>
  <si>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</si>
  <si>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</si>
  <si>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</si>
  <si>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</si>
  <si>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</si>
  <si>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</si>
  <si>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</si>
  <si>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</si>
  <si>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</si>
  <si>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</si>
  <si>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</si>
  <si>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</si>
  <si>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</si>
  <si>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</si>
  <si>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</si>
  <si>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</si>
  <si>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</si>
  <si>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</si>
  <si>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</si>
  <si>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</si>
  <si>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</si>
  <si>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</si>
  <si>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</si>
  <si>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</si>
  <si>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</si>
  <si>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</si>
  <si>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</si>
  <si>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</si>
  <si>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</si>
  <si>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</si>
  <si>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</si>
  <si>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</si>
  <si>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</si>
  <si>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</si>
  <si>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</si>
  <si>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</si>
  <si>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</si>
  <si>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</si>
  <si>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</si>
  <si>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</si>
  <si>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</si>
  <si>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</si>
  <si>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</si>
  <si>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</si>
  <si>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</si>
  <si>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</si>
  <si>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</si>
  <si>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</si>
  <si>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</si>
  <si>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</si>
  <si>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</si>
  <si>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</si>
  <si>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</si>
  <si>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</si>
  <si>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</si>
  <si>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</si>
  <si>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</si>
  <si>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</si>
  <si>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</si>
  <si>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</si>
  <si>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</si>
  <si>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</si>
  <si>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</si>
  <si>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</si>
  <si>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</si>
  <si>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</si>
  <si>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</si>
  <si>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</si>
  <si>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</si>
  <si>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</si>
  <si>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</si>
  <si>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</si>
  <si>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</si>
  <si>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</si>
  <si>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</si>
  <si>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</si>
  <si>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</si>
  <si>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</si>
  <si>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</si>
  <si>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</si>
  <si>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</si>
  <si>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</si>
  <si>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</si>
  <si>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</si>
  <si>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</si>
  <si>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</si>
  <si>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</si>
  <si>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</si>
  <si>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</si>
  <si>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</si>
  <si>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</si>
  <si>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</si>
  <si>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</si>
  <si>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</si>
  <si>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</si>
  <si>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</si>
  <si>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</si>
  <si>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</si>
  <si>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</si>
  <si>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</si>
  <si>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</si>
  <si>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</si>
  <si>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</si>
  <si>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</si>
  <si>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</si>
  <si>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</si>
  <si>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</si>
  <si>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</si>
  <si>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</si>
  <si>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</si>
  <si>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</si>
  <si>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</si>
  <si>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</si>
  <si>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</si>
  <si>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</si>
  <si>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</si>
  <si>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</si>
  <si>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</si>
  <si>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</si>
  <si>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</si>
  <si>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</si>
  <si>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</si>
  <si>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</si>
  <si>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</si>
  <si>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</si>
  <si>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</si>
  <si>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</si>
  <si>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</si>
  <si>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</si>
  <si>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</si>
  <si>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</si>
  <si>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</si>
  <si>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</si>
  <si>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</si>
  <si>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</si>
  <si>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</si>
  <si>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</si>
  <si>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</si>
  <si>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</si>
  <si>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</si>
  <si>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</si>
  <si>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</si>
  <si>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</si>
  <si>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</si>
  <si>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</si>
  <si>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</si>
  <si>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</si>
  <si>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</si>
  <si>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</si>
  <si>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</si>
  <si>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</si>
  <si>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</si>
  <si>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</si>
  <si>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</si>
  <si>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</si>
  <si>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</si>
  <si>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</si>
  <si>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</si>
  <si>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</si>
  <si>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</si>
  <si>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</si>
  <si>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</si>
  <si>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</si>
  <si>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</si>
  <si>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</si>
  <si>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</si>
  <si>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</si>
  <si>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</si>
  <si>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</si>
  <si>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</si>
  <si>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</si>
  <si>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</si>
  <si>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</si>
  <si>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</si>
  <si>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</si>
  <si>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</si>
  <si>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</si>
  <si>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</si>
  <si>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</si>
  <si>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</si>
  <si>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</si>
  <si>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</si>
  <si>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</si>
  <si>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</si>
  <si>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</si>
  <si>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</si>
  <si>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</si>
  <si>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</si>
  <si>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</si>
  <si>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</si>
  <si>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</si>
  <si>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</si>
  <si>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</si>
  <si>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</si>
  <si>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</si>
  <si>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</si>
  <si>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</si>
  <si>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</si>
  <si>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</si>
  <si>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</si>
  <si>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</si>
  <si>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</si>
  <si>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</si>
  <si>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</si>
  <si>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</si>
  <si>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</si>
  <si>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</si>
  <si>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</si>
  <si>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</si>
  <si>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</si>
  <si>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</si>
  <si>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</si>
  <si>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</si>
  <si>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</si>
  <si>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</si>
  <si>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</si>
  <si>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</si>
  <si>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</si>
  <si>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</si>
  <si>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</si>
  <si>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</si>
  <si>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</si>
  <si>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</si>
  <si>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</si>
  <si>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</si>
  <si>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</si>
  <si>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</si>
  <si>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</si>
  <si>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</si>
  <si>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</si>
  <si>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</si>
  <si>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</si>
  <si>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</si>
  <si>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</si>
  <si>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</si>
  <si>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</si>
  <si>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</si>
  <si>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</si>
  <si>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</si>
  <si>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</si>
  <si>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</si>
  <si>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</si>
  <si>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</si>
  <si>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</si>
  <si>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</si>
  <si>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</si>
  <si>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</si>
  <si>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</si>
  <si>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</si>
  <si>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</si>
  <si>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</si>
  <si>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</si>
  <si>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</si>
  <si>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</si>
  <si>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</si>
  <si>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</si>
  <si>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</si>
  <si>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</si>
  <si>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</si>
  <si>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</si>
  <si>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</si>
  <si>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</si>
  <si>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</si>
  <si>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</si>
  <si>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</si>
  <si>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</si>
  <si>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</si>
  <si>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</si>
  <si>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</si>
  <si>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</si>
  <si>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</si>
  <si>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</si>
  <si>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</si>
  <si>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</si>
  <si>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</si>
  <si>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</si>
  <si>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</si>
  <si>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</si>
  <si>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</si>
  <si>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</si>
  <si>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</si>
  <si>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</si>
  <si>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</si>
  <si>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</si>
  <si>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</si>
  <si>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</si>
  <si>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</si>
  <si>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</si>
  <si>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</si>
  <si>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</si>
  <si>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</si>
  <si>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</si>
  <si>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</si>
  <si>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</si>
  <si>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</si>
  <si>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</si>
  <si>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</si>
  <si>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</si>
  <si>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</si>
  <si>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</si>
  <si>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</si>
  <si>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</si>
  <si>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</si>
  <si>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</si>
  <si>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</si>
  <si>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</si>
  <si>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</si>
  <si>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</si>
  <si>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</si>
  <si>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</si>
  <si>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</si>
  <si>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</si>
  <si>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</si>
  <si>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</si>
  <si>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</si>
  <si>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</si>
  <si>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</si>
  <si>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</si>
  <si>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</si>
  <si>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</si>
  <si>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</si>
  <si>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</si>
  <si>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</si>
  <si>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</si>
  <si>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</si>
  <si>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</si>
  <si>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</si>
  <si>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</si>
  <si>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</si>
  <si>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</si>
  <si>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</si>
  <si>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</si>
  <si>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</si>
  <si>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</si>
  <si>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</si>
  <si>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</si>
  <si>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</si>
  <si>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</si>
  <si>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</si>
  <si>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</si>
  <si>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</si>
  <si>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</si>
  <si>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</si>
  <si>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</si>
  <si>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</si>
  <si>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</si>
  <si>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</si>
  <si>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</si>
  <si>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</si>
  <si>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</si>
  <si>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</si>
  <si>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</si>
  <si>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</si>
  <si>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</si>
  <si>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</si>
  <si>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</si>
  <si>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</si>
  <si>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</si>
  <si>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</si>
  <si>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</si>
  <si>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</si>
  <si>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</si>
  <si>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</si>
  <si>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</si>
  <si>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</si>
  <si>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</si>
  <si>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</si>
  <si>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</si>
  <si>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</si>
  <si>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</si>
  <si>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</si>
  <si>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</si>
  <si>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</si>
  <si>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</si>
  <si>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</si>
  <si>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</si>
  <si>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</si>
  <si>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</si>
  <si>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</si>
  <si>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</si>
  <si>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</si>
  <si>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</si>
  <si>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</si>
  <si>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</si>
  <si>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</si>
  <si>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</si>
  <si>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</si>
  <si>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</si>
  <si>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</si>
  <si>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</si>
  <si>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</si>
  <si>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</si>
  <si>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</si>
  <si>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</si>
  <si>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</si>
  <si>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</si>
  <si>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</si>
  <si>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</si>
  <si>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</si>
  <si>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</si>
  <si>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</si>
  <si>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</si>
  <si>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</si>
  <si>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</si>
  <si>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</si>
  <si>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</si>
  <si>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</si>
  <si>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</si>
  <si>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</si>
  <si>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</si>
  <si>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</si>
  <si>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</si>
  <si>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</si>
  <si>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</si>
  <si>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</si>
  <si>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</si>
  <si>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</si>
  <si>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</si>
  <si>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</si>
  <si>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</si>
  <si>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</si>
  <si>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</si>
  <si>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</si>
  <si>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</si>
  <si>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</si>
  <si>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</si>
  <si>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</si>
  <si>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</si>
  <si>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</si>
  <si>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</si>
  <si>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</si>
  <si>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</si>
  <si>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</si>
  <si>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</si>
  <si>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</si>
  <si>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</si>
  <si>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</si>
  <si>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</si>
  <si>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</si>
  <si>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</si>
  <si>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</si>
  <si>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</si>
  <si>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</si>
  <si>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</si>
  <si>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</si>
  <si>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</si>
  <si>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</si>
  <si>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</si>
  <si>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</si>
  <si>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</si>
  <si>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</si>
  <si>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</si>
  <si>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</si>
  <si>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</si>
  <si>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</si>
  <si>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</si>
  <si>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</si>
  <si>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</si>
  <si>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</si>
  <si>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</si>
  <si>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</si>
  <si>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</si>
  <si>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</si>
  <si>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</si>
  <si>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</si>
  <si>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</si>
  <si>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</si>
  <si>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</si>
  <si>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</si>
  <si>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</si>
  <si>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</si>
  <si>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</si>
  <si>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</si>
  <si>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</si>
  <si>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</si>
  <si>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</si>
  <si>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</si>
  <si>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</si>
  <si>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</si>
  <si>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</si>
  <si>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</si>
  <si>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</si>
  <si>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</si>
  <si>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</si>
  <si>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</si>
  <si>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</si>
  <si>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</si>
  <si>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</si>
  <si>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</si>
  <si>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</si>
  <si>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</si>
  <si>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</si>
  <si>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</si>
  <si>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</si>
  <si>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</si>
  <si>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</si>
  <si>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</si>
  <si>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</si>
  <si>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</si>
  <si>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</si>
  <si>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</si>
  <si>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</si>
  <si>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</si>
  <si>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</si>
  <si>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</si>
  <si>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</si>
  <si>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</si>
  <si>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</si>
  <si>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</si>
  <si>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</si>
  <si>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</si>
  <si>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</si>
  <si>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</si>
  <si>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</si>
  <si>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</si>
  <si>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</si>
  <si>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</si>
  <si>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</si>
  <si>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</si>
  <si>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</si>
  <si>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</si>
  <si>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</si>
  <si>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</si>
  <si>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</si>
  <si>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</si>
  <si>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</si>
  <si>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</si>
  <si>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</si>
  <si>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</si>
  <si>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</si>
  <si>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</si>
  <si>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</si>
  <si>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</si>
  <si>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</si>
  <si>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</si>
  <si>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</si>
  <si>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</si>
  <si>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</si>
  <si>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</si>
  <si>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</si>
  <si>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</si>
  <si>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</si>
  <si>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</si>
  <si>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</si>
  <si>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</si>
  <si>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</si>
  <si>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</si>
  <si>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</si>
  <si>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</si>
  <si>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</si>
  <si>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</si>
  <si>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</si>
  <si>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</si>
  <si>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</si>
  <si>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</si>
  <si>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</si>
  <si>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</si>
  <si>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</si>
  <si>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</si>
  <si>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</si>
  <si>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</si>
  <si>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</si>
  <si>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</si>
  <si>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</si>
  <si>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</si>
  <si>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</si>
  <si>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</si>
  <si>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</si>
  <si>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</si>
  <si>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</si>
  <si>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</si>
  <si>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</si>
  <si>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</si>
  <si>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</si>
  <si>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</si>
  <si>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</si>
  <si>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</si>
  <si>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</si>
  <si>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</si>
  <si>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</si>
  <si>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</si>
  <si>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</si>
  <si>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</si>
  <si>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</si>
  <si>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</si>
  <si>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</si>
  <si>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</si>
  <si>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</si>
  <si>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</si>
  <si>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</si>
  <si>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</si>
  <si>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</si>
  <si>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</si>
  <si>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</si>
  <si>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</si>
  <si>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</si>
  <si>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</si>
  <si>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</si>
  <si>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</si>
  <si>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</si>
  <si>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</si>
  <si>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</si>
  <si>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</si>
  <si>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</si>
  <si>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</si>
  <si>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</si>
  <si>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</si>
  <si>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</si>
  <si>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</si>
  <si>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</si>
  <si>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</si>
  <si>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</si>
  <si>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</si>
  <si>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</si>
  <si>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</si>
  <si>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</si>
  <si>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</si>
  <si>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</si>
  <si>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</si>
  <si>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</si>
  <si>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</si>
  <si>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</si>
  <si>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</si>
  <si>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</si>
  <si>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</si>
  <si>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</si>
  <si>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</si>
  <si>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</si>
  <si>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</si>
  <si>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</si>
  <si>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</si>
  <si>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</si>
  <si>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</si>
  <si>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</si>
  <si>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</si>
  <si>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</si>
  <si>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</si>
  <si>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</si>
  <si>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</si>
  <si>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</si>
  <si>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</si>
  <si>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</si>
  <si>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</si>
  <si>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</si>
  <si>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</si>
  <si>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</si>
  <si>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</si>
  <si>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</si>
  <si>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</si>
  <si>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</si>
  <si>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</si>
  <si>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</si>
  <si>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</si>
  <si>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</si>
  <si>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</si>
  <si>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</si>
  <si>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</si>
  <si>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</si>
  <si>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</si>
  <si>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</si>
  <si>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</si>
  <si>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</si>
  <si>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</si>
  <si>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</si>
  <si>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</si>
  <si>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</si>
  <si>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</si>
  <si>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</si>
  <si>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</si>
  <si>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</si>
  <si>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</si>
  <si>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</si>
  <si>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</si>
  <si>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</si>
  <si>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</si>
  <si>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</si>
  <si>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</si>
  <si>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</si>
  <si>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</si>
  <si>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</si>
  <si>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</si>
  <si>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</si>
  <si>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</si>
  <si>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</si>
  <si>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</si>
  <si>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</si>
  <si>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</si>
  <si>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</si>
  <si>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</si>
  <si>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</si>
  <si>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</si>
  <si>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</si>
  <si>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</si>
  <si>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</si>
  <si>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</si>
  <si>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</si>
  <si>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</si>
  <si>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</si>
  <si>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</si>
  <si>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</si>
  <si>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</si>
  <si>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</si>
  <si>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</si>
  <si>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</si>
  <si>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</si>
  <si>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</si>
  <si>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</si>
  <si>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</si>
  <si>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</si>
  <si>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</si>
  <si>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</si>
  <si>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</si>
  <si>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</si>
  <si>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</si>
  <si>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</si>
  <si>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</si>
  <si>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</si>
  <si>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</si>
  <si>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</si>
  <si>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</si>
  <si>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</si>
  <si>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</si>
  <si>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</si>
  <si>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</si>
  <si>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</si>
  <si>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</si>
  <si>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</si>
  <si>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</si>
  <si>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</si>
  <si>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</si>
  <si>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</si>
  <si>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</si>
  <si>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</si>
  <si>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</si>
  <si>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</si>
  <si>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</si>
  <si>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</si>
  <si>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</si>
  <si>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</si>
  <si>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</si>
  <si>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</si>
  <si>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</si>
  <si>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</si>
  <si>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</si>
  <si>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</si>
  <si>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</si>
  <si>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</si>
  <si>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</si>
  <si>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</si>
  <si>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</si>
  <si>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</si>
  <si>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</si>
  <si>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</si>
  <si>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</si>
  <si>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</si>
  <si>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</si>
  <si>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</si>
  <si>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</si>
  <si>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</si>
  <si>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</si>
  <si>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</si>
  <si>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</si>
  <si>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</si>
  <si>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</si>
  <si>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</si>
  <si>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</si>
  <si>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</si>
  <si>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</si>
  <si>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</si>
  <si>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</si>
  <si>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</si>
  <si>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</si>
  <si>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</si>
  <si>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</si>
  <si>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</si>
  <si>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</si>
  <si>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</si>
  <si>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</si>
  <si>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</si>
  <si>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</si>
  <si>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</si>
  <si>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</si>
  <si>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</si>
  <si>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</si>
  <si>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</si>
  <si>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</si>
  <si>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</si>
  <si>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</si>
  <si>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</si>
  <si>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</si>
  <si>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</si>
  <si>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</si>
  <si>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</si>
  <si>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</si>
  <si>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</si>
  <si>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</si>
  <si>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</si>
  <si>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</si>
  <si>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</si>
  <si>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</si>
  <si>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</si>
  <si>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</si>
  <si>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</si>
  <si>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</si>
  <si>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</si>
  <si>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</si>
  <si>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</si>
  <si>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</si>
  <si>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</si>
  <si>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</si>
  <si>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</si>
  <si>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</si>
  <si>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</si>
  <si>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</si>
  <si>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</si>
  <si>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</si>
  <si>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</si>
  <si>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</si>
  <si>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</si>
  <si>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</si>
  <si>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</si>
  <si>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</si>
  <si>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</si>
  <si>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</si>
  <si>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</si>
  <si>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</si>
  <si>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</si>
  <si>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</si>
  <si>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</si>
  <si>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</si>
  <si>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</si>
  <si>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</si>
  <si>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</si>
  <si>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</si>
  <si>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</si>
  <si>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</si>
  <si>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</si>
  <si>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</si>
  <si>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</si>
  <si>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</si>
  <si>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</si>
  <si>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</si>
  <si>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</si>
  <si>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</si>
  <si>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</si>
  <si>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</si>
  <si>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</si>
  <si>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</si>
  <si>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</si>
  <si>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</si>
  <si>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</si>
  <si>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</si>
  <si>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</si>
  <si>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</si>
  <si>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</si>
  <si>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</si>
  <si>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</si>
  <si>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</si>
  <si>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</si>
  <si>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</si>
  <si>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</si>
  <si>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</si>
  <si>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</si>
  <si>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</si>
  <si>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</si>
  <si>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</si>
  <si>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</si>
  <si>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</si>
  <si>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</si>
  <si>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</si>
  <si>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</si>
  <si>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</si>
  <si>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</si>
  <si>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</si>
  <si>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</si>
  <si>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</si>
  <si>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</si>
  <si>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</si>
  <si>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</si>
  <si>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</si>
  <si>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</si>
  <si>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</si>
  <si>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</si>
  <si>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</si>
  <si>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</si>
  <si>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</si>
  <si>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</si>
  <si>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</si>
  <si>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</si>
  <si>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</si>
  <si>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</si>
  <si>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</si>
  <si>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</si>
  <si>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</si>
  <si>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</si>
  <si>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</si>
  <si>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</si>
  <si>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</si>
  <si>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</si>
  <si>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</si>
  <si>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</si>
  <si>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</si>
  <si>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</si>
  <si>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</si>
  <si>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</si>
  <si>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</si>
  <si>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</si>
  <si>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</si>
  <si>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</si>
  <si>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</si>
  <si>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</si>
  <si>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</si>
  <si>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</si>
  <si>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</si>
  <si>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</si>
  <si>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</si>
  <si>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</si>
  <si>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</si>
  <si>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</si>
  <si>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</si>
  <si>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</si>
  <si>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</si>
  <si>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</si>
  <si>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</si>
  <si>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</si>
  <si>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</si>
  <si>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</si>
  <si>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</si>
  <si>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</si>
  <si>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</si>
  <si>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</si>
  <si>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</si>
  <si>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</si>
  <si>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</si>
  <si>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</si>
  <si>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</si>
  <si>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</si>
  <si>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</si>
  <si>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</si>
  <si>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</si>
  <si>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</si>
  <si>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</si>
  <si>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</si>
  <si>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</si>
  <si>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</si>
  <si>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</si>
  <si>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</si>
  <si>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</si>
  <si>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</si>
  <si>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</si>
  <si>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</si>
  <si>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</si>
  <si>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</si>
  <si>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</si>
  <si>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</si>
  <si>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</si>
  <si>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</si>
  <si>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</si>
  <si>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</si>
  <si>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</si>
  <si>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</si>
  <si>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</si>
  <si>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</si>
  <si>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</si>
  <si>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</si>
  <si>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</si>
  <si>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</si>
  <si>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</si>
  <si>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</si>
  <si>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</si>
  <si>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</si>
  <si>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</si>
  <si>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</si>
  <si>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</si>
  <si>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</si>
  <si>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</si>
  <si>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</si>
  <si>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</si>
  <si>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</si>
  <si>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</si>
  <si>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</si>
  <si>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</si>
  <si>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</si>
  <si>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</si>
  <si>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</si>
  <si>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</si>
  <si>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</si>
  <si>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</si>
  <si>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</si>
  <si>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</si>
  <si>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</si>
  <si>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</si>
  <si>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</si>
  <si>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</si>
  <si>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</si>
  <si>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</si>
  <si>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</si>
  <si>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</si>
  <si>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</si>
  <si>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</si>
  <si>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</si>
  <si>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</si>
  <si>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</si>
  <si>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</si>
  <si>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</si>
  <si>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</si>
  <si>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</si>
  <si>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</si>
  <si>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</si>
  <si>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</si>
  <si>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</si>
  <si>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</si>
  <si>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</si>
  <si>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</si>
  <si>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</si>
  <si>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</si>
  <si>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</si>
  <si>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</si>
  <si>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</si>
  <si>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</si>
  <si>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</si>
  <si>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</si>
  <si>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</si>
  <si>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</si>
  <si>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</si>
  <si>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</si>
  <si>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</si>
  <si>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</si>
  <si>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</si>
  <si>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</si>
  <si>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</si>
  <si>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</si>
  <si>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</si>
  <si>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</si>
  <si>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</si>
  <si>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</si>
  <si>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</si>
  <si>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</si>
  <si>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</si>
  <si>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</si>
  <si>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</si>
  <si>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</si>
  <si>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</si>
  <si>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</si>
  <si>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</si>
  <si>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</si>
  <si>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</si>
  <si>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</si>
  <si>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</si>
  <si>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</si>
  <si>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</si>
  <si>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</si>
  <si>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</si>
  <si>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</si>
  <si>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</si>
  <si>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</si>
  <si>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</si>
  <si>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</si>
  <si>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</si>
  <si>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</si>
  <si>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</si>
  <si>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</si>
  <si>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</si>
  <si>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</si>
  <si>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</si>
  <si>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</si>
  <si>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</si>
  <si>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</si>
  <si>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</si>
  <si>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</si>
  <si>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</si>
  <si>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</si>
  <si>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</si>
  <si>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</si>
  <si>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</si>
  <si>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</si>
  <si>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</si>
  <si>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</si>
  <si>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</si>
  <si>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</si>
  <si>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</si>
  <si>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</si>
  <si>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</si>
  <si>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</si>
  <si>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</si>
  <si>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</si>
  <si>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</si>
  <si>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</si>
  <si>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</si>
  <si>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</si>
  <si>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</si>
  <si>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</si>
  <si>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</si>
  <si>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</si>
  <si>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</si>
  <si>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</si>
  <si>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</si>
  <si>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</si>
  <si>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</si>
  <si>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</si>
  <si>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</si>
  <si>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</si>
  <si>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</si>
  <si>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</si>
  <si>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</si>
  <si>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</si>
  <si>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</si>
  <si>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</si>
  <si>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</si>
  <si>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</si>
  <si>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</si>
  <si>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</si>
  <si>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</si>
  <si>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</si>
  <si>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</si>
  <si>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</si>
  <si>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</si>
  <si>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</si>
  <si>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</si>
  <si>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</si>
  <si>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</si>
  <si>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</si>
  <si>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</si>
  <si>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</si>
  <si>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</si>
  <si>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</si>
  <si>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</si>
  <si>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</si>
  <si>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</si>
  <si>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</si>
  <si>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</si>
  <si>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</si>
  <si>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</si>
  <si>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</si>
  <si>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</si>
  <si>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</si>
  <si>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</si>
  <si>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</si>
  <si>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</si>
  <si>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</si>
  <si>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</si>
  <si>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</si>
  <si>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</si>
  <si>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</si>
  <si>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</si>
  <si>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</si>
  <si>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</si>
  <si>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</si>
  <si>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</si>
  <si>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</si>
  <si>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</si>
  <si>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</si>
  <si>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</si>
  <si>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</si>
  <si>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</si>
  <si>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</si>
  <si>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</si>
  <si>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</si>
  <si>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</si>
  <si>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</si>
  <si>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</si>
  <si>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</si>
  <si>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</si>
  <si>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</si>
  <si>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</si>
  <si>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</si>
  <si>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</si>
  <si>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</si>
  <si>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</si>
  <si>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</si>
  <si>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</si>
  <si>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</si>
  <si>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</si>
  <si>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</si>
  <si>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</si>
  <si>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</si>
  <si>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</si>
  <si>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</si>
  <si>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</si>
  <si>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</si>
  <si>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</si>
  <si>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</si>
  <si>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</si>
  <si>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</si>
  <si>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</si>
  <si>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</si>
  <si>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</si>
  <si>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</si>
  <si>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</si>
  <si>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</si>
  <si>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</si>
  <si>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</si>
  <si>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</si>
  <si>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</si>
  <si>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</si>
  <si>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</si>
  <si>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</si>
  <si>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</si>
  <si>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</si>
  <si>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</si>
  <si>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</si>
  <si>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</si>
  <si>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</si>
  <si>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</si>
  <si>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</si>
  <si>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</si>
  <si>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</si>
  <si>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</si>
  <si>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</si>
  <si>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</si>
  <si>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</si>
  <si>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</si>
  <si>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</si>
  <si>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</si>
  <si>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</si>
  <si>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</si>
  <si>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</si>
  <si>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</si>
  <si>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</si>
  <si>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</si>
  <si>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</si>
  <si>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</si>
  <si>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</si>
  <si>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</si>
  <si>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</si>
  <si>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</si>
  <si>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</si>
  <si>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</si>
  <si>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</si>
  <si>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</si>
  <si>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</si>
  <si>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</si>
  <si>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</si>
  <si>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</si>
  <si>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</si>
  <si>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</si>
  <si>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</si>
  <si>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</si>
  <si>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</si>
  <si>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</si>
  <si>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</si>
  <si>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</si>
  <si>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</si>
  <si>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</si>
  <si>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</si>
  <si>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</si>
  <si>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</si>
  <si>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</si>
  <si>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</si>
  <si>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</si>
  <si>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</si>
  <si>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</si>
  <si>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</si>
  <si>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</si>
  <si>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</si>
  <si>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</si>
  <si>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</si>
  <si>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</si>
  <si>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</si>
  <si>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</si>
  <si>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</si>
  <si>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</si>
  <si>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</si>
  <si>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</si>
  <si>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</si>
  <si>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</si>
  <si>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</si>
  <si>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</si>
  <si>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</si>
  <si>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</si>
  <si>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</si>
  <si>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</si>
  <si>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</si>
  <si>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</si>
  <si>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</si>
  <si>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</si>
  <si>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</si>
  <si>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</si>
  <si>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</si>
  <si>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</si>
  <si>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</si>
  <si>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</si>
  <si>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</si>
  <si>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</si>
  <si>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</si>
  <si>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</si>
  <si>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</si>
  <si>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</si>
  <si>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</si>
  <si>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</si>
  <si>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</si>
  <si>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</si>
  <si>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</si>
  <si>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</si>
  <si>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</si>
  <si>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</si>
  <si>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</si>
  <si>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</si>
  <si>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</si>
  <si>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</si>
  <si>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</si>
  <si>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</si>
  <si>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</si>
  <si>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</si>
  <si>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</si>
  <si>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</si>
  <si>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</si>
  <si>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</si>
  <si>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</si>
  <si>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</si>
  <si>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</si>
  <si>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</si>
  <si>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</si>
  <si>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</si>
  <si>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</si>
  <si>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</si>
  <si>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</si>
  <si>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</si>
  <si>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</si>
  <si>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</si>
  <si>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</si>
  <si>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</si>
  <si>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</si>
  <si>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</si>
  <si>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</si>
  <si>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</si>
  <si>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</si>
  <si>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</si>
  <si>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</si>
  <si>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</si>
  <si>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</si>
  <si>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</si>
  <si>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</si>
  <si>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</si>
  <si>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</si>
  <si>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</si>
  <si>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</si>
  <si>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</si>
  <si>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</si>
  <si>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</si>
  <si>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</si>
  <si>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</si>
  <si>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</si>
  <si>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</si>
  <si>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</si>
  <si>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</si>
  <si>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</si>
  <si>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</si>
  <si>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</si>
  <si>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</si>
  <si>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</si>
  <si>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</si>
  <si>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</si>
  <si>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</si>
  <si>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</si>
  <si>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</si>
  <si>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</si>
  <si>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</si>
  <si>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</si>
  <si>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</si>
  <si>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</si>
  <si>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</si>
  <si>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</si>
  <si>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</si>
  <si>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</si>
  <si>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</si>
  <si>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</si>
  <si>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</si>
  <si>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</si>
  <si>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</si>
  <si>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</si>
  <si>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</si>
  <si>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</si>
  <si>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</si>
  <si>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</si>
  <si>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</si>
  <si>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</si>
  <si>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</si>
  <si>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</si>
  <si>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</si>
  <si>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</si>
  <si>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</si>
  <si>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</si>
  <si>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</si>
  <si>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</si>
  <si>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</si>
  <si>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</si>
  <si>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</si>
  <si>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</si>
  <si>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</si>
  <si>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</si>
  <si>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</si>
  <si>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</si>
  <si>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</si>
  <si>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</si>
  <si>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</si>
  <si>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</si>
  <si>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</si>
  <si>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</si>
  <si>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</si>
  <si>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</si>
  <si>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</si>
  <si>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</si>
  <si>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</si>
  <si>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</si>
  <si>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</si>
  <si>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</si>
  <si>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</si>
  <si>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</si>
  <si>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</si>
  <si>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</si>
  <si>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</si>
  <si>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</si>
  <si>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</si>
  <si>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</si>
  <si>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</si>
  <si>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</si>
  <si>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</si>
  <si>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</si>
  <si>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</si>
  <si>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</si>
  <si>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</si>
  <si>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</si>
  <si>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</si>
  <si>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</si>
  <si>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</si>
  <si>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</si>
  <si>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</si>
  <si>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</si>
  <si>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</si>
  <si>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</si>
  <si>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</si>
  <si>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</si>
  <si>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</si>
  <si>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</si>
  <si>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</si>
  <si>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</si>
  <si>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</si>
  <si>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</si>
  <si>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</si>
  <si>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</si>
  <si>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</si>
  <si>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</si>
  <si>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</si>
  <si>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</si>
  <si>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</si>
  <si>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</si>
  <si>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</si>
  <si>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</si>
  <si>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</si>
  <si>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</si>
  <si>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</si>
  <si>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</si>
  <si>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</si>
  <si>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</si>
  <si>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</si>
  <si>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</si>
  <si>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</si>
  <si>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</si>
  <si>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</si>
  <si>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</si>
  <si>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</si>
  <si>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</si>
  <si>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</si>
  <si>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</si>
  <si>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</si>
  <si>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</si>
  <si>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</si>
  <si>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</si>
  <si>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</si>
  <si>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</si>
  <si>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</si>
  <si>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</si>
  <si>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</si>
  <si>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</si>
  <si>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</si>
  <si>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</si>
  <si>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</si>
  <si>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</si>
  <si>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</si>
  <si>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</si>
  <si>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</si>
  <si>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</si>
  <si>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</si>
  <si>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</si>
  <si>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</si>
  <si>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</si>
  <si>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</si>
  <si>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</si>
  <si>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</si>
  <si>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</si>
  <si>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</si>
  <si>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</si>
  <si>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</si>
  <si>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</si>
  <si>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</si>
  <si>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</si>
  <si>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</si>
  <si>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</si>
  <si>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</si>
  <si>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</si>
  <si>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</si>
  <si>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</si>
  <si>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</si>
  <si>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</si>
  <si>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</si>
  <si>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</si>
  <si>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</si>
  <si>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</si>
  <si>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</si>
  <si>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</si>
  <si>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</si>
  <si>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</si>
  <si>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</si>
  <si>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</si>
  <si>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</si>
  <si>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</si>
  <si>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</si>
  <si>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</si>
  <si>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</si>
  <si>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</si>
  <si>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</si>
  <si>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</si>
  <si>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</si>
  <si>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</si>
  <si>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</si>
  <si>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</si>
  <si>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</si>
  <si>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</si>
  <si>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</si>
  <si>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</si>
  <si>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</si>
  <si>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</si>
  <si>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</si>
  <si>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</si>
  <si>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</si>
  <si>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</si>
  <si>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</si>
  <si>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</si>
  <si>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</si>
  <si>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</si>
  <si>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</si>
  <si>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</si>
  <si>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</si>
  <si>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</si>
  <si>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</si>
  <si>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</si>
  <si>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</si>
  <si>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</si>
  <si>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</si>
  <si>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</si>
  <si>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</si>
  <si>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</si>
  <si>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</si>
  <si>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</si>
  <si>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</si>
  <si>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</si>
  <si>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</si>
  <si>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</si>
  <si>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</si>
  <si>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</si>
  <si>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</si>
  <si>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</si>
  <si>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</si>
  <si>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</si>
  <si>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</si>
  <si>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</si>
  <si>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</si>
  <si>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</si>
  <si>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</si>
  <si>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</si>
  <si>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</si>
  <si>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</si>
  <si>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</si>
  <si>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</si>
  <si>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</si>
  <si>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</si>
  <si>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</si>
  <si>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</si>
  <si>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</si>
  <si>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</si>
  <si>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</si>
  <si>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</si>
  <si>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</si>
  <si>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</si>
  <si>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</si>
  <si>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</si>
  <si>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</si>
  <si>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</si>
  <si>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</si>
  <si>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</si>
  <si>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</si>
  <si>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</si>
  <si>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</si>
  <si>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</si>
  <si>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</si>
  <si>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</si>
  <si>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</si>
  <si>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</si>
  <si>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</si>
  <si>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</si>
  <si>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</si>
  <si>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</si>
  <si>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</si>
  <si>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</si>
  <si>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</si>
  <si>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</si>
  <si>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</si>
  <si>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</si>
  <si>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</si>
  <si>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</si>
  <si>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</si>
  <si>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</si>
  <si>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</si>
  <si>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</si>
  <si>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</si>
  <si>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</si>
  <si>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</si>
  <si>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</si>
  <si>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</si>
  <si>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</si>
  <si>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</si>
  <si>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</si>
  <si>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</si>
  <si>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</si>
  <si>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</si>
  <si>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</si>
  <si>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</si>
  <si>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</si>
  <si>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</si>
  <si>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</si>
  <si>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</si>
  <si>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</si>
  <si>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</si>
  <si>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</si>
  <si>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</si>
  <si>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</si>
  <si>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</si>
  <si>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</si>
  <si>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</si>
  <si>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</si>
  <si>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</si>
  <si>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</si>
  <si>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</si>
  <si>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</si>
  <si>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</si>
  <si>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</si>
  <si>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</si>
  <si>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</si>
  <si>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</si>
  <si>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</si>
  <si>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</si>
  <si>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</si>
  <si>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</si>
  <si>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</si>
  <si>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</si>
  <si>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</si>
  <si>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</si>
  <si>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</si>
  <si>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</si>
  <si>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</si>
  <si>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</si>
  <si>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</si>
  <si>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</si>
  <si>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</si>
  <si>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</si>
  <si>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</si>
  <si>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</si>
  <si>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</si>
  <si>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</si>
  <si>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</si>
  <si>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</si>
  <si>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</si>
  <si>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</si>
  <si>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</si>
  <si>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</si>
  <si>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</si>
  <si>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</si>
  <si>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</si>
  <si>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</si>
  <si>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</si>
  <si>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</si>
  <si>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</si>
  <si>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</si>
  <si>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</si>
  <si>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</si>
  <si>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</si>
  <si>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</si>
  <si>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</si>
  <si>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</si>
  <si>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</si>
  <si>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</si>
  <si>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</si>
  <si>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</si>
  <si>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</si>
  <si>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</si>
  <si>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</si>
  <si>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</si>
  <si>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</si>
  <si>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</si>
  <si>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</si>
  <si>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</si>
  <si>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</si>
  <si>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</si>
  <si>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</si>
  <si>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</si>
  <si>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</si>
  <si>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</si>
  <si>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</si>
  <si>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</si>
  <si>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</si>
  <si>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</si>
  <si>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</si>
  <si>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</si>
  <si>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</si>
  <si>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</si>
  <si>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</si>
  <si>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</si>
  <si>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</si>
  <si>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</si>
  <si>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</si>
  <si>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</si>
  <si>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</si>
  <si>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</si>
  <si>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</si>
  <si>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</si>
  <si>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</si>
  <si>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</si>
  <si>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</si>
  <si>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</si>
  <si>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</si>
  <si>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</si>
  <si>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</si>
  <si>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</si>
  <si>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</si>
  <si>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</si>
  <si>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</si>
  <si>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</si>
  <si>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</si>
  <si>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</si>
  <si>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</si>
  <si>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</si>
  <si>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</si>
  <si>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</si>
  <si>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</si>
  <si>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</si>
  <si>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</si>
  <si>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</si>
  <si>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</si>
  <si>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</si>
  <si>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</si>
  <si>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</si>
  <si>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</si>
  <si>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</si>
  <si>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</si>
  <si>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</si>
  <si>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</si>
  <si>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</si>
  <si>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</si>
  <si>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</si>
  <si>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</si>
  <si>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</si>
  <si>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</si>
  <si>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</si>
  <si>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</si>
  <si>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</si>
  <si>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</si>
  <si>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</si>
  <si>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</si>
  <si>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</si>
  <si>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</si>
  <si>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</si>
  <si>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</si>
  <si>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</si>
  <si>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</si>
  <si>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</si>
  <si>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</si>
  <si>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</si>
  <si>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</si>
  <si>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</si>
  <si>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</si>
  <si>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</si>
  <si>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</si>
  <si>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</si>
  <si>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</si>
  <si>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</si>
  <si>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</si>
  <si>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</si>
  <si>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</si>
  <si>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</si>
  <si>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</si>
  <si>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</si>
  <si>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</si>
  <si>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</si>
  <si>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</si>
  <si>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</si>
  <si>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</si>
  <si>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</si>
  <si>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</si>
  <si>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</si>
  <si>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</si>
  <si>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</si>
  <si>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</si>
  <si>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</si>
  <si>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</si>
  <si>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</si>
  <si>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</si>
  <si>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</si>
  <si>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</si>
  <si>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</si>
  <si>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</si>
  <si>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</si>
  <si>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</si>
  <si>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</si>
  <si>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</si>
  <si>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</si>
  <si>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</si>
  <si>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</si>
  <si>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</si>
  <si>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</si>
  <si>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</si>
  <si>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</si>
  <si>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</si>
  <si>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</si>
  <si>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</si>
  <si>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</si>
  <si>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</si>
  <si>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</si>
  <si>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</si>
  <si>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</si>
  <si>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</si>
  <si>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</si>
  <si>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</si>
  <si>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</si>
  <si>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</si>
  <si>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</si>
  <si>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</si>
  <si>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</si>
  <si>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</si>
  <si>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</si>
  <si>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</si>
  <si>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</si>
  <si>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</si>
  <si>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</si>
  <si>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</si>
  <si>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</si>
  <si>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</si>
  <si>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</si>
  <si>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</si>
  <si>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</si>
  <si>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</si>
  <si>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</si>
  <si>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</si>
  <si>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</si>
  <si>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</si>
  <si>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</si>
  <si>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</si>
  <si>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</si>
  <si>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</si>
  <si>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</si>
  <si>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</si>
  <si>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</si>
  <si>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</si>
  <si>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</si>
  <si>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</si>
  <si>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</si>
  <si>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</si>
  <si>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</si>
  <si>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</si>
  <si>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</si>
  <si>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</si>
  <si>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</si>
  <si>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</si>
  <si>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</si>
  <si>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</si>
  <si>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</si>
  <si>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</si>
  <si>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</si>
  <si>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</si>
  <si>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</si>
  <si>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</si>
  <si>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</si>
  <si>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</si>
  <si>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</si>
  <si>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</si>
  <si>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</si>
  <si>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</si>
  <si>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</si>
  <si>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</si>
  <si>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</si>
  <si>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</si>
  <si>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</si>
  <si>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</si>
  <si>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</si>
  <si>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</si>
  <si>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</si>
  <si>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</si>
  <si>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</si>
  <si>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</si>
  <si>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</si>
  <si>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</si>
  <si>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</si>
  <si>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</si>
  <si>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</si>
  <si>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</si>
  <si>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</si>
  <si>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</si>
  <si>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</si>
  <si>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</si>
  <si>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</si>
  <si>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</si>
  <si>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</si>
  <si>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</si>
  <si>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</si>
  <si>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</si>
  <si>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</si>
  <si>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</si>
  <si>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</si>
  <si>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</si>
  <si>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</si>
  <si>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</si>
  <si>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</si>
  <si>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</si>
  <si>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</si>
  <si>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</si>
  <si>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</si>
  <si>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</si>
  <si>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</si>
  <si>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</si>
  <si>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</si>
  <si>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</si>
  <si>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</si>
  <si>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</si>
  <si>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</si>
  <si>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</si>
  <si>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</si>
  <si>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</si>
  <si>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</si>
  <si>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</si>
  <si>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</si>
  <si>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</si>
  <si>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</si>
  <si>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</si>
  <si>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</si>
  <si>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</si>
  <si>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</si>
  <si>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</si>
  <si>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</si>
  <si>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</si>
  <si>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</si>
  <si>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</si>
  <si>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</si>
  <si>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</si>
  <si>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</si>
  <si>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</si>
  <si>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</si>
  <si>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</si>
  <si>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</si>
  <si>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</si>
  <si>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</si>
  <si>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</si>
  <si>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</si>
  <si>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</si>
  <si>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</si>
  <si>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</si>
  <si>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</si>
  <si>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</si>
  <si>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</si>
  <si>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</si>
  <si>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</si>
  <si>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</si>
  <si>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</si>
  <si>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</si>
  <si>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</si>
  <si>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</si>
  <si>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</si>
  <si>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</si>
  <si>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</si>
  <si>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</si>
  <si>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</si>
  <si>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</si>
  <si>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</si>
  <si>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</si>
  <si>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</si>
  <si>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</si>
  <si>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</si>
  <si>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</si>
  <si>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</si>
  <si>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</si>
  <si>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</si>
  <si>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</si>
  <si>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</si>
  <si>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</si>
  <si>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</si>
  <si>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</si>
  <si>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</si>
  <si>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</si>
  <si>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</si>
  <si>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</si>
  <si>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</si>
  <si>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</si>
  <si>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</si>
  <si>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</si>
  <si>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</si>
  <si>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</si>
  <si>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</si>
  <si>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</si>
  <si>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</si>
  <si>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</si>
  <si>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</si>
  <si>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</si>
  <si>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</si>
  <si>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</si>
  <si>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</si>
  <si>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</si>
  <si>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</si>
  <si>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</si>
  <si>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</si>
  <si>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</si>
  <si>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</si>
  <si>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</si>
  <si>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</si>
  <si>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</si>
  <si>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</si>
  <si>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</si>
  <si>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</si>
  <si>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</si>
  <si>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</si>
  <si>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</si>
  <si>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</si>
  <si>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</si>
  <si>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</si>
  <si>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</si>
  <si>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</si>
  <si>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</si>
  <si>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</si>
  <si>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</si>
  <si>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</si>
  <si>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</si>
  <si>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</si>
  <si>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</si>
  <si>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</si>
  <si>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</si>
  <si>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</si>
  <si>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</si>
  <si>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</si>
  <si>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</si>
  <si>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</si>
  <si>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</si>
  <si>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</si>
  <si>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</si>
  <si>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</si>
  <si>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</si>
  <si>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</si>
  <si>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</si>
  <si>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</si>
  <si>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</si>
  <si>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</si>
  <si>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</si>
  <si>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</si>
  <si>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</si>
  <si>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</si>
  <si>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</si>
  <si>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</si>
  <si>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</si>
  <si>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</si>
  <si>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</si>
  <si>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</si>
  <si>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</si>
  <si>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</si>
  <si>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</si>
  <si>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</si>
  <si>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</si>
  <si>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</si>
  <si>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</si>
  <si>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</si>
  <si>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</si>
  <si>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</si>
  <si>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</si>
  <si>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</si>
  <si>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</si>
  <si>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</si>
  <si>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</si>
  <si>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</si>
  <si>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</si>
  <si>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</si>
  <si>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</si>
  <si>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</si>
  <si>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</si>
  <si>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</si>
  <si>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</si>
  <si>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</si>
  <si>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</si>
  <si>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</si>
  <si>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</si>
  <si>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</si>
  <si>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</si>
  <si>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</si>
  <si>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</si>
  <si>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</si>
  <si>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</si>
  <si>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</si>
  <si>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</si>
  <si>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</si>
  <si>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</si>
  <si>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</si>
  <si>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</si>
  <si>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</si>
  <si>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</si>
  <si>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</si>
  <si>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</si>
  <si>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</si>
  <si>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</si>
  <si>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</si>
  <si>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</si>
  <si>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</si>
  <si>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</si>
  <si>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</si>
  <si>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</si>
  <si>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</si>
  <si>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</si>
  <si>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</si>
  <si>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</si>
  <si>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</si>
  <si>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</si>
  <si>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</si>
  <si>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</si>
  <si>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</si>
  <si>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</si>
  <si>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</si>
  <si>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</si>
  <si>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</si>
  <si>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</si>
  <si>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</si>
  <si>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</si>
  <si>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</si>
  <si>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</si>
  <si>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</si>
  <si>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</si>
  <si>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</si>
  <si>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</si>
  <si>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</si>
  <si>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</si>
  <si>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</si>
  <si>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</si>
  <si>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</si>
  <si>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</si>
  <si>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</si>
  <si>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</si>
  <si>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</si>
  <si>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</si>
  <si>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</si>
  <si>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</si>
  <si>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</si>
  <si>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</si>
  <si>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</si>
  <si>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</si>
  <si>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</si>
  <si>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</si>
  <si>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</si>
  <si>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</si>
  <si>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</si>
  <si>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</si>
  <si>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</si>
  <si>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</si>
  <si>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</si>
  <si>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</si>
  <si>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</si>
  <si>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</si>
  <si>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</si>
  <si>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</si>
  <si>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</si>
  <si>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</si>
  <si>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</si>
  <si>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</si>
  <si>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</si>
  <si>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</si>
  <si>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</si>
  <si>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</si>
  <si>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</si>
  <si>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</si>
  <si>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</si>
  <si>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</si>
  <si>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</si>
  <si>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</si>
  <si>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</si>
  <si>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</si>
  <si>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</si>
  <si>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</si>
  <si>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</si>
  <si>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</si>
  <si>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</si>
  <si>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</si>
  <si>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</si>
  <si>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</si>
  <si>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</si>
  <si>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</si>
  <si>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</si>
  <si>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</si>
  <si>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</si>
  <si>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</si>
  <si>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</si>
  <si>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</si>
  <si>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</si>
  <si>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</si>
  <si>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</si>
  <si>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</si>
  <si>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</si>
  <si>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</si>
  <si>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</si>
  <si>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</si>
  <si>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</si>
  <si>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</si>
  <si>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</si>
  <si>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</si>
  <si>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</si>
  <si>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</si>
  <si>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</si>
  <si>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</si>
  <si>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</si>
  <si>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</si>
  <si>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</si>
  <si>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</si>
  <si>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</si>
  <si>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</si>
  <si>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</si>
  <si>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</si>
  <si>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</si>
  <si>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</si>
  <si>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</si>
  <si>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</si>
  <si>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</si>
  <si>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</si>
  <si>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</si>
  <si>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</si>
  <si>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</si>
  <si>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</si>
  <si>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</si>
  <si>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</si>
  <si>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</si>
  <si>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</si>
  <si>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</si>
  <si>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</si>
  <si>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</si>
  <si>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</si>
  <si>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</si>
  <si>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</si>
  <si>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</si>
  <si>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</si>
  <si>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</si>
  <si>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</si>
  <si>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</si>
  <si>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</si>
  <si>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</si>
  <si>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</si>
  <si>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</si>
  <si>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</si>
  <si>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</si>
  <si>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</si>
  <si>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</si>
  <si>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</si>
  <si>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</si>
  <si>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</si>
  <si>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</si>
  <si>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</si>
  <si>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</si>
  <si>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</si>
  <si>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</si>
  <si>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</si>
  <si>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</si>
  <si>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</si>
  <si>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</si>
  <si>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</si>
  <si>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</si>
  <si>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</si>
  <si>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</si>
  <si>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</si>
  <si>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</si>
  <si>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</si>
  <si>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</si>
  <si>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</si>
  <si>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</si>
  <si>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</si>
  <si>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</si>
  <si>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</si>
  <si>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</si>
  <si>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</si>
  <si>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</si>
  <si>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</si>
  <si>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</si>
  <si>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</si>
  <si>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</si>
  <si>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</si>
  <si>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</si>
  <si>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</si>
  <si>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</si>
  <si>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</si>
  <si>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</si>
  <si>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</si>
  <si>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</si>
  <si>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</si>
  <si>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</si>
  <si>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</si>
  <si>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</si>
  <si>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</si>
  <si>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</si>
  <si>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</si>
  <si>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</si>
  <si>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</si>
  <si>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</si>
  <si>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</si>
  <si>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</si>
  <si>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</si>
  <si>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</si>
  <si>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</si>
  <si>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</si>
  <si>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</si>
  <si>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</si>
  <si>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</si>
  <si>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</si>
  <si>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</si>
  <si>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</si>
  <si>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</si>
  <si>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</si>
  <si>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</si>
  <si>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</si>
  <si>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</si>
  <si>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</si>
  <si>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</si>
  <si>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</si>
  <si>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</si>
  <si>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</si>
  <si>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</si>
  <si>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</si>
  <si>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</si>
  <si>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</si>
  <si>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</si>
  <si>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</si>
  <si>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</si>
  <si>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</si>
  <si>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</si>
  <si>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</si>
  <si>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</si>
  <si>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</si>
  <si>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</si>
  <si>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</si>
  <si>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</si>
  <si>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</si>
  <si>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</si>
  <si>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</si>
  <si>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</si>
  <si>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</si>
  <si>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</si>
  <si>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</si>
  <si>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</si>
  <si>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</si>
  <si>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</si>
  <si>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</si>
  <si>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</si>
  <si>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</si>
  <si>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</si>
  <si>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</si>
  <si>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</si>
  <si>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</si>
  <si>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</si>
  <si>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</si>
  <si>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</si>
  <si>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</si>
  <si>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</si>
  <si>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</si>
  <si>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</si>
  <si>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</si>
  <si>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</si>
  <si>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</si>
  <si>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</si>
  <si>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</si>
  <si>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</si>
  <si>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</si>
  <si>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</si>
  <si>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</si>
  <si>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</si>
  <si>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</si>
  <si>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</si>
  <si>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</si>
  <si>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</si>
  <si>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</si>
  <si>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</si>
  <si>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</si>
  <si>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</si>
  <si>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</si>
  <si>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</si>
  <si>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</si>
  <si>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</si>
  <si>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</si>
  <si>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</si>
  <si>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</si>
  <si>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</si>
  <si>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</si>
  <si>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</si>
  <si>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</si>
  <si>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</si>
  <si>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</si>
  <si>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</si>
  <si>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</si>
  <si>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</si>
  <si>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</si>
  <si>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</si>
  <si>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</si>
  <si>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</si>
  <si>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</si>
  <si>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</si>
  <si>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</si>
  <si>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</si>
  <si>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</si>
  <si>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</si>
  <si>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</si>
  <si>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</si>
  <si>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</si>
  <si>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</si>
  <si>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</si>
  <si>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</si>
  <si>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</si>
  <si>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</si>
  <si>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</si>
  <si>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</si>
  <si>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</si>
  <si>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</si>
  <si>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</si>
  <si>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</si>
  <si>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</si>
  <si>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</si>
  <si>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</si>
  <si>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</si>
  <si>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</si>
  <si>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</si>
  <si>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</si>
  <si>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</si>
  <si>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</si>
  <si>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</si>
  <si>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</si>
  <si>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</si>
  <si>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</si>
  <si>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</si>
  <si>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</si>
  <si>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</si>
  <si>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</si>
  <si>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</si>
  <si>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</si>
  <si>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</si>
  <si>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</si>
  <si>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</si>
  <si>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</si>
  <si>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</si>
  <si>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</si>
  <si>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</si>
  <si>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</si>
  <si>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</si>
  <si>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</si>
  <si>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</si>
  <si>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</si>
  <si>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</si>
  <si>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</si>
  <si>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</si>
  <si>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</si>
  <si>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</si>
  <si>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</si>
  <si>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</si>
  <si>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</si>
  <si>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</si>
  <si>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</si>
  <si>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</si>
  <si>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</si>
  <si>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</si>
  <si>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</si>
  <si>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</si>
  <si>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</si>
  <si>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</si>
  <si>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</si>
  <si>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</si>
  <si>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</si>
  <si>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</si>
  <si>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</si>
  <si>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</si>
  <si>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</si>
  <si>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</si>
  <si>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</si>
  <si>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</si>
  <si>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</si>
  <si>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</si>
  <si>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</si>
  <si>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</si>
  <si>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</si>
  <si>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</si>
  <si>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</si>
  <si>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</si>
  <si>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</si>
  <si>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</si>
  <si>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</si>
  <si>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</si>
  <si>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</si>
  <si>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</si>
  <si>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</si>
  <si>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</si>
  <si>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</si>
  <si>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</si>
  <si>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</si>
  <si>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</si>
  <si>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</si>
  <si>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</si>
  <si>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</si>
  <si>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</si>
  <si>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</si>
  <si>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</si>
  <si>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</si>
  <si>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</si>
  <si>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</si>
  <si>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</si>
  <si>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</si>
  <si>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</si>
  <si>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</si>
  <si>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</si>
  <si>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</si>
  <si>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</si>
  <si>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</si>
  <si>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</si>
  <si>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</si>
  <si>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</si>
  <si>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</si>
  <si>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</si>
  <si>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</si>
  <si>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</si>
  <si>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</si>
  <si>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</si>
  <si>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</si>
  <si>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</si>
  <si>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</si>
  <si>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</si>
  <si>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</si>
  <si>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</si>
  <si>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</si>
  <si>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</si>
  <si>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</si>
  <si>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</si>
  <si>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</si>
  <si>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</si>
  <si>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</si>
  <si>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</si>
  <si>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</si>
  <si>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</si>
  <si>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</si>
  <si>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</si>
  <si>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</si>
  <si>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</si>
  <si>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</si>
  <si>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</si>
  <si>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</si>
  <si>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</si>
  <si>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</si>
  <si>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</si>
  <si>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</si>
  <si>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</si>
  <si>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</si>
  <si>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</si>
  <si>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</si>
  <si>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</si>
  <si>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</si>
  <si>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</si>
  <si>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</si>
  <si>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</si>
  <si>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</si>
  <si>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</si>
  <si>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</si>
  <si>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</si>
  <si>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</si>
  <si>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</si>
  <si>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</si>
  <si>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</si>
  <si>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</si>
  <si>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</si>
  <si>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</si>
  <si>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</si>
  <si>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</si>
  <si>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</si>
  <si>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</si>
  <si>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</si>
  <si>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</si>
  <si>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</si>
  <si>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</si>
  <si>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</si>
  <si>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</si>
  <si>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</si>
  <si>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</si>
  <si>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</si>
  <si>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</si>
  <si>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</si>
  <si>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</si>
  <si>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</si>
  <si>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</si>
  <si>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</si>
  <si>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</si>
  <si>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</si>
  <si>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</si>
  <si>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</si>
  <si>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</si>
  <si>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</si>
  <si>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</si>
  <si>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</si>
  <si>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</si>
  <si>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</si>
  <si>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</si>
  <si>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</si>
  <si>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</si>
  <si>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</si>
  <si>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</si>
  <si>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</si>
  <si>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</si>
  <si>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</si>
  <si>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</si>
  <si>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</si>
  <si>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</si>
  <si>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</si>
  <si>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</si>
  <si>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</si>
  <si>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</si>
  <si>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</si>
  <si>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</si>
  <si>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</si>
  <si>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</si>
  <si>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</si>
  <si>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</si>
  <si>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</si>
  <si>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</si>
  <si>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</si>
  <si>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</si>
  <si>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</si>
  <si>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</si>
  <si>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</si>
  <si>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</si>
  <si>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</si>
  <si>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</si>
  <si>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</si>
  <si>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</si>
  <si>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</si>
  <si>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</si>
  <si>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</si>
  <si>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</si>
  <si>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</si>
  <si>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</si>
  <si>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</si>
  <si>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</si>
  <si>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</si>
  <si>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</si>
  <si>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</si>
  <si>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</si>
  <si>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</si>
  <si>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</si>
  <si>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</si>
  <si>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</si>
  <si>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</si>
  <si>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</si>
  <si>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</si>
  <si>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</si>
  <si>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</si>
  <si>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</si>
  <si>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</si>
  <si>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</si>
  <si>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</si>
  <si>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</si>
  <si>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</si>
  <si>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</si>
  <si>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</si>
  <si>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</si>
  <si>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</si>
  <si>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</si>
  <si>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</si>
  <si>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</si>
  <si>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</si>
  <si>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</si>
  <si>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</si>
  <si>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</si>
  <si>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</si>
  <si>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</si>
  <si>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</si>
  <si>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</si>
  <si>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</si>
  <si>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</si>
  <si>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</si>
  <si>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</si>
  <si>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</si>
  <si>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</si>
  <si>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</si>
  <si>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</si>
  <si>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</si>
  <si>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</si>
  <si>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</si>
  <si>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</si>
  <si>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</si>
  <si>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</si>
  <si>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</si>
  <si>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</si>
  <si>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</si>
  <si>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</si>
  <si>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</si>
  <si>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</si>
  <si>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</si>
  <si>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</si>
  <si>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</si>
  <si>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</si>
  <si>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</si>
  <si>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</si>
  <si>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</si>
  <si>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</si>
  <si>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</si>
  <si>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</si>
  <si>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</si>
  <si>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</si>
  <si>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</si>
  <si>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</si>
  <si>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</si>
  <si>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</si>
  <si>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</si>
  <si>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</si>
  <si>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</si>
  <si>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</si>
  <si>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</si>
  <si>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</si>
  <si>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</si>
  <si>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</si>
  <si>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</si>
  <si>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</si>
  <si>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</si>
  <si>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</si>
  <si>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</si>
  <si>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</si>
  <si>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</si>
  <si>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</si>
  <si>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</si>
  <si>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</si>
  <si>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</si>
  <si>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</si>
  <si>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</si>
  <si>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</si>
  <si>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</si>
  <si>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</si>
  <si>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</si>
  <si>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</si>
  <si>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</si>
  <si>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</si>
  <si>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</si>
  <si>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</si>
  <si>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</si>
  <si>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</si>
  <si>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</si>
  <si>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</si>
  <si>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</si>
  <si>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</si>
  <si>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</si>
  <si>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</si>
  <si>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</si>
  <si>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</si>
  <si>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</si>
  <si>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</si>
  <si>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</si>
  <si>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</si>
  <si>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</si>
  <si>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</si>
  <si>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</si>
  <si>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</si>
  <si>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</si>
  <si>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</si>
  <si>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</si>
  <si>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</si>
  <si>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</si>
  <si>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</si>
  <si>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</si>
  <si>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</si>
  <si>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</si>
  <si>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</si>
  <si>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</si>
  <si>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</si>
  <si>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</si>
  <si>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</si>
  <si>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</si>
  <si>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</si>
  <si>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</si>
  <si>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</si>
  <si>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</si>
  <si>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</si>
  <si>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</si>
  <si>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</si>
  <si>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</si>
  <si>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</si>
  <si>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</si>
  <si>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</si>
  <si>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</si>
  <si>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</si>
  <si>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</si>
  <si>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</si>
  <si>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</si>
  <si>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</si>
  <si>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</si>
  <si>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</si>
  <si>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</si>
  <si>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</si>
  <si>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</si>
  <si>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</si>
  <si>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</si>
  <si>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</si>
  <si>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</si>
  <si>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</si>
  <si>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</si>
  <si>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</si>
  <si>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</si>
  <si>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</si>
  <si>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</si>
  <si>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</si>
  <si>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</si>
  <si>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</si>
  <si>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</si>
  <si>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</si>
  <si>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</si>
  <si>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</si>
  <si>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</si>
  <si>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</si>
  <si>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</si>
  <si>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</si>
  <si>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</si>
  <si>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</si>
  <si>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</si>
  <si>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</si>
  <si>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</si>
  <si>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</si>
  <si>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</si>
  <si>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</si>
  <si>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</si>
  <si>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</si>
  <si>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</si>
  <si>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</si>
  <si>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</si>
  <si>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</si>
  <si>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</si>
  <si>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</si>
  <si>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</si>
  <si>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</si>
  <si>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</si>
  <si>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</si>
  <si>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</si>
  <si>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</si>
  <si>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</si>
  <si>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</si>
  <si>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</si>
  <si>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</si>
  <si>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</si>
  <si>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</si>
  <si>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</si>
  <si>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</si>
  <si>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</si>
  <si>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</si>
  <si>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</si>
  <si>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</si>
  <si>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</si>
  <si>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</si>
  <si>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</si>
  <si>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</si>
  <si>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</si>
  <si>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</si>
  <si>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</si>
  <si>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</si>
  <si>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</si>
  <si>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</si>
  <si>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</si>
  <si>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</si>
  <si>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</si>
  <si>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</si>
  <si>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</si>
  <si>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</si>
  <si>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</si>
  <si>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</si>
  <si>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</si>
  <si>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</si>
  <si>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</si>
  <si>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</si>
  <si>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</si>
  <si>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</si>
  <si>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</si>
  <si>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</si>
  <si>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</si>
  <si>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</si>
  <si>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</si>
  <si>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</si>
  <si>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</si>
  <si>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</si>
  <si>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</si>
  <si>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</si>
  <si>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</si>
  <si>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</si>
  <si>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</si>
  <si>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</si>
  <si>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</si>
  <si>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</si>
  <si>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</si>
  <si>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</si>
  <si>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</si>
  <si>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</si>
  <si>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</si>
  <si>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</si>
  <si>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</si>
  <si>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</si>
  <si>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</si>
  <si>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</si>
  <si>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</si>
  <si>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</si>
  <si>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</si>
  <si>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</si>
  <si>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</si>
  <si>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</si>
  <si>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</si>
  <si>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</si>
  <si>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</si>
  <si>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</si>
  <si>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</si>
  <si>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</si>
  <si>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</si>
  <si>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</si>
  <si>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</si>
  <si>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</si>
  <si>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</si>
  <si>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</si>
  <si>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</si>
  <si>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</si>
  <si>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</si>
  <si>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</si>
  <si>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</si>
  <si>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</si>
  <si>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</si>
  <si>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</si>
  <si>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</si>
  <si>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</si>
  <si>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</si>
  <si>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</si>
  <si>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</si>
  <si>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</si>
  <si>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</si>
  <si>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</si>
  <si>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</si>
  <si>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</si>
  <si>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</si>
  <si>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</si>
  <si>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</si>
  <si>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</si>
  <si>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</si>
  <si>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</si>
  <si>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</si>
  <si>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</si>
  <si>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</si>
  <si>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</si>
  <si>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</si>
  <si>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</si>
  <si>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</si>
  <si>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</si>
  <si>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</si>
  <si>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</si>
  <si>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</si>
  <si>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</si>
  <si>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</si>
  <si>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</si>
  <si>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</si>
  <si>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</si>
  <si>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</si>
  <si>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</si>
  <si>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</si>
  <si>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</si>
  <si>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</si>
  <si>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</si>
  <si>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</si>
  <si>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</si>
  <si>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</si>
  <si>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</si>
  <si>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</si>
  <si>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</si>
  <si>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</si>
  <si>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</si>
  <si>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</si>
  <si>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</si>
  <si>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</si>
  <si>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</si>
  <si>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</si>
  <si>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</si>
  <si>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</si>
  <si>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</si>
  <si>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</si>
  <si>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</si>
  <si>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</si>
  <si>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</si>
  <si>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</si>
  <si>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</si>
  <si>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</si>
  <si>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</si>
  <si>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</si>
  <si>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</si>
  <si>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</si>
  <si>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</si>
  <si>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</si>
  <si>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</si>
  <si>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</si>
  <si>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</si>
  <si>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</si>
  <si>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</si>
  <si>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</si>
  <si>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</si>
  <si>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</si>
  <si>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</si>
  <si>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</si>
  <si>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</si>
  <si>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</si>
  <si>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</si>
  <si>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</si>
  <si>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</si>
  <si>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</si>
  <si>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</si>
  <si>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</si>
  <si>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</si>
  <si>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</si>
  <si>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</si>
  <si>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</si>
  <si>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</si>
  <si>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</si>
  <si>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</si>
  <si>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</si>
  <si>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</si>
  <si>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</si>
  <si>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</si>
  <si>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</si>
  <si>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</si>
  <si>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</si>
  <si>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</si>
  <si>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</si>
  <si>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</si>
  <si>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</si>
  <si>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</si>
  <si>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</si>
  <si>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</si>
  <si>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</si>
  <si>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</si>
  <si>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</si>
  <si>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</si>
  <si>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</si>
  <si>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</si>
  <si>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</si>
  <si>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</si>
  <si>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</si>
  <si>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</si>
  <si>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</si>
  <si>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</si>
  <si>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</si>
  <si>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</si>
  <si>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</si>
  <si>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</si>
  <si>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</si>
  <si>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</si>
  <si>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</si>
  <si>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</si>
  <si>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</si>
  <si>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</si>
  <si>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</si>
  <si>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</si>
  <si>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</si>
  <si>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</si>
  <si>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</si>
  <si>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</si>
  <si>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</si>
  <si>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</si>
  <si>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</si>
  <si>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</si>
  <si>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</si>
  <si>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</si>
  <si>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</si>
  <si>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</si>
  <si>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</si>
  <si>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</si>
  <si>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</si>
  <si>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</si>
  <si>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</si>
  <si>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</si>
  <si>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</si>
  <si>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</si>
  <si>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</si>
  <si>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</si>
  <si>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</si>
  <si>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</si>
  <si>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</si>
  <si>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</si>
  <si>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</si>
  <si>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</si>
  <si>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</si>
  <si>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</si>
  <si>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</si>
  <si>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</si>
  <si>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</si>
  <si>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</si>
  <si>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</si>
  <si>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</si>
  <si>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</si>
  <si>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</si>
  <si>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</si>
  <si>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</si>
  <si>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</si>
  <si>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</si>
  <si>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</si>
  <si>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</si>
  <si>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</si>
  <si>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</si>
  <si>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</si>
  <si>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</si>
  <si>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</si>
  <si>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</si>
  <si>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</si>
  <si>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</si>
  <si>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</si>
  <si>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</si>
  <si>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</si>
  <si>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</si>
  <si>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</si>
  <si>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</si>
  <si>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</si>
  <si>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</si>
  <si>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</si>
  <si>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</si>
  <si>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</si>
  <si>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</si>
  <si>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</si>
  <si>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</si>
  <si>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</si>
  <si>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</si>
  <si>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</si>
  <si>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</si>
  <si>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</si>
  <si>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</si>
  <si>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</si>
  <si>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</si>
  <si>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</si>
  <si>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</si>
  <si>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</si>
  <si>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</si>
  <si>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</si>
  <si>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</si>
  <si>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</si>
  <si>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</si>
  <si>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</si>
  <si>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</si>
  <si>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</si>
  <si>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</si>
  <si>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</si>
  <si>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</si>
  <si>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</si>
  <si>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</si>
  <si>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</si>
  <si>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</si>
  <si>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</si>
  <si>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</si>
  <si>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</si>
  <si>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</si>
  <si>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</si>
  <si>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</si>
  <si>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</si>
  <si>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</si>
  <si>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</si>
  <si>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</si>
  <si>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</si>
  <si>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</si>
  <si>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</si>
  <si>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</si>
  <si>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</si>
  <si>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</si>
  <si>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</si>
  <si>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</si>
  <si>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</si>
  <si>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</si>
  <si>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</si>
  <si>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</si>
  <si>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</si>
  <si>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</si>
  <si>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</si>
  <si>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</si>
  <si>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</si>
  <si>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</si>
  <si>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</si>
  <si>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</si>
  <si>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</si>
  <si>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</si>
  <si>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</si>
  <si>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</si>
  <si>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</si>
  <si>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</si>
  <si>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</si>
  <si>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</si>
  <si>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</si>
  <si>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</si>
  <si>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</si>
  <si>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</si>
  <si>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</si>
  <si>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</si>
  <si>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</si>
  <si>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</si>
  <si>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</si>
  <si>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</si>
  <si>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</si>
  <si>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</si>
  <si>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</si>
  <si>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</si>
  <si>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</si>
  <si>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</si>
  <si>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</si>
  <si>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</si>
  <si>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</si>
  <si>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</si>
  <si>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</si>
  <si>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</si>
  <si>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</si>
  <si>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</si>
  <si>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</si>
  <si>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</si>
  <si>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</si>
  <si>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</si>
  <si>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</si>
  <si>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</si>
  <si>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</si>
  <si>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</si>
  <si>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</si>
  <si>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</si>
  <si>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</si>
  <si>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</si>
  <si>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</si>
  <si>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</si>
  <si>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</si>
  <si>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</si>
  <si>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</si>
  <si>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</si>
  <si>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</si>
  <si>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</si>
  <si>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</si>
  <si>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</si>
  <si>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</si>
  <si>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</si>
  <si>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</si>
  <si>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</si>
  <si>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</si>
  <si>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</si>
  <si>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</si>
  <si>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</si>
  <si>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</si>
  <si>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</si>
  <si>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</si>
  <si>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</si>
  <si>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</si>
  <si>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</si>
  <si>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</si>
  <si>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</si>
  <si>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</si>
  <si>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</si>
  <si>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</si>
  <si>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</si>
  <si>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</si>
  <si>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</si>
  <si>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</si>
  <si>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</si>
  <si>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</si>
  <si>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</si>
  <si>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</si>
  <si>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</si>
  <si>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</si>
  <si>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</si>
  <si>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</si>
  <si>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</si>
  <si>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</si>
  <si>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</si>
  <si>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</si>
  <si>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</si>
  <si>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</si>
  <si>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</si>
  <si>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</si>
  <si>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</si>
  <si>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</si>
  <si>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</si>
  <si>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</si>
  <si>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</si>
  <si>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</si>
  <si>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</si>
  <si>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</si>
  <si>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</si>
  <si>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</si>
  <si>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</si>
  <si>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</si>
  <si>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</si>
  <si>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</si>
  <si>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</si>
  <si>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</si>
  <si>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</si>
  <si>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</si>
  <si>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</si>
  <si>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</si>
  <si>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</si>
  <si>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</si>
  <si>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</si>
  <si>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</si>
  <si>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</si>
  <si>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</si>
  <si>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</si>
  <si>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</si>
  <si>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</si>
  <si>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</si>
  <si>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</si>
  <si>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</si>
  <si>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</si>
  <si>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</si>
  <si>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</si>
  <si>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</si>
  <si>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</si>
  <si>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</si>
  <si>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</si>
  <si>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</si>
  <si>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</si>
  <si>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</si>
  <si>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</si>
  <si>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</si>
  <si>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</si>
  <si>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</si>
  <si>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</si>
  <si>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</si>
  <si>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</si>
  <si>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</si>
  <si>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</si>
  <si>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</si>
  <si>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</si>
  <si>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</si>
  <si>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</si>
  <si>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</si>
  <si>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</si>
  <si>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</si>
  <si>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</si>
  <si>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</si>
  <si>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</si>
  <si>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</si>
  <si>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</si>
  <si>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</si>
  <si>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</si>
  <si>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</si>
  <si>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</si>
  <si>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</si>
  <si>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</si>
  <si>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</si>
  <si>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</si>
  <si>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</si>
  <si>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</si>
  <si>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</si>
  <si>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</si>
  <si>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</si>
  <si>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</si>
  <si>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</si>
  <si>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</si>
  <si>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</si>
  <si>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</si>
  <si>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</si>
  <si>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</si>
  <si>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</si>
  <si>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</si>
  <si>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</si>
  <si>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</si>
  <si>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</si>
  <si>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</si>
  <si>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</si>
  <si>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</si>
  <si>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</si>
  <si>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</si>
  <si>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</si>
  <si>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</si>
  <si>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</si>
  <si>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</si>
  <si>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</si>
  <si>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</si>
  <si>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</si>
  <si>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</si>
  <si>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</si>
  <si>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</si>
  <si>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</si>
  <si>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</si>
  <si>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</si>
  <si>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</si>
  <si>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</si>
  <si>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</si>
  <si>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</si>
  <si>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</si>
  <si>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</si>
  <si>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</si>
  <si>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</si>
  <si>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</si>
  <si>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</si>
  <si>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</si>
  <si>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</si>
  <si>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</si>
  <si>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</si>
  <si>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</si>
  <si>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</si>
  <si>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</si>
  <si>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</si>
  <si>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</si>
  <si>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</si>
  <si>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</si>
  <si>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</si>
  <si>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</si>
  <si>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</si>
  <si>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</si>
  <si>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</si>
  <si>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</si>
  <si>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</si>
  <si>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</si>
  <si>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</si>
  <si>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</si>
  <si>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</si>
  <si>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</si>
  <si>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</si>
  <si>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</si>
  <si>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</si>
  <si>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</si>
  <si>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</si>
  <si>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</si>
  <si>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</si>
  <si>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</si>
  <si>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</si>
  <si>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</si>
  <si>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</si>
  <si>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</si>
  <si>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</si>
  <si>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</si>
  <si>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</si>
  <si>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</si>
  <si>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</si>
  <si>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</si>
  <si>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</si>
  <si>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</si>
  <si>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</si>
  <si>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</si>
  <si>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</si>
  <si>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</si>
  <si>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</si>
  <si>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</si>
  <si>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</si>
  <si>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</si>
  <si>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</si>
  <si>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</si>
  <si>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</si>
  <si>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</si>
  <si>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</si>
  <si>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</si>
  <si>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</si>
  <si>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</si>
  <si>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</si>
  <si>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</si>
  <si>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</si>
  <si>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</si>
  <si>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</si>
  <si>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</si>
  <si>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</si>
  <si>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</si>
  <si>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</si>
  <si>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</si>
  <si>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</si>
  <si>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</si>
  <si>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</si>
  <si>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</si>
  <si>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</si>
  <si>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</si>
  <si>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</si>
  <si>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</si>
  <si>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</si>
  <si>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</si>
  <si>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</si>
  <si>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</si>
  <si>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</si>
  <si>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</si>
  <si>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</si>
  <si>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</si>
  <si>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</si>
  <si>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</si>
  <si>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</si>
  <si>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</si>
  <si>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</si>
  <si>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</si>
  <si>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</si>
  <si>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</si>
  <si>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</si>
  <si>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</si>
  <si>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</si>
  <si>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</si>
  <si>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</si>
  <si>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</si>
  <si>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</si>
  <si>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</si>
  <si>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</si>
  <si>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</si>
  <si>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</si>
  <si>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</si>
  <si>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</si>
  <si>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</si>
  <si>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</si>
  <si>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</si>
  <si>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</si>
  <si>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</si>
  <si>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</si>
  <si>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</si>
  <si>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</si>
  <si>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</si>
  <si>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</si>
  <si>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</si>
  <si>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</si>
  <si>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</si>
  <si>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</si>
  <si>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</si>
  <si>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</si>
  <si>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</si>
  <si>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</si>
  <si>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</si>
  <si>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</si>
  <si>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</si>
  <si>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</si>
  <si>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</si>
  <si>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</si>
  <si>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</si>
  <si>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</si>
  <si>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</si>
  <si>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</si>
  <si>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</si>
  <si>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</si>
  <si>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</si>
  <si>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</si>
  <si>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</si>
  <si>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</si>
  <si>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</si>
  <si>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</si>
  <si>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</si>
  <si>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</si>
  <si>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</si>
  <si>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</si>
  <si>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</si>
  <si>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</si>
  <si>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</si>
  <si>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</si>
  <si>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</si>
  <si>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</si>
  <si>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</si>
  <si>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</si>
  <si>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</si>
  <si>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</si>
  <si>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</si>
  <si>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</si>
  <si>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</si>
  <si>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</si>
  <si>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</si>
  <si>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</si>
  <si>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</si>
  <si>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</si>
  <si>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</si>
  <si>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</si>
  <si>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</si>
  <si>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</si>
  <si>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</si>
  <si>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</si>
  <si>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</si>
  <si>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</si>
  <si>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</si>
  <si>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</si>
  <si>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</si>
  <si>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</si>
  <si>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</si>
  <si>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</si>
  <si>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</si>
  <si>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</si>
  <si>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</si>
  <si>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</si>
  <si>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</si>
  <si>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</si>
  <si>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</si>
  <si>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</si>
  <si>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</si>
  <si>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</si>
  <si>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</si>
  <si>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</si>
  <si>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</si>
  <si>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</si>
  <si>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</si>
  <si>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</si>
  <si>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</si>
  <si>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</si>
  <si>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</si>
  <si>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</si>
  <si>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</si>
  <si>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</si>
  <si>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</si>
  <si>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</si>
  <si>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</si>
  <si>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</si>
  <si>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</si>
  <si>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</si>
  <si>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</si>
  <si>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</si>
  <si>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</si>
  <si>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</si>
  <si>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</si>
  <si>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</si>
  <si>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</si>
  <si>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</si>
  <si>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</si>
  <si>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</si>
  <si>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</si>
  <si>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</si>
  <si>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</si>
  <si>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</si>
  <si>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</si>
  <si>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</si>
  <si>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</si>
  <si>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</si>
  <si>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</si>
  <si>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</si>
  <si>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</si>
  <si>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</si>
  <si>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</si>
  <si>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</si>
  <si>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</si>
  <si>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</si>
  <si>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</si>
  <si>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</si>
  <si>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</si>
  <si>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</si>
  <si>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</si>
  <si>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</si>
  <si>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</si>
  <si>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</si>
  <si>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</si>
  <si>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</si>
  <si>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</si>
  <si>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</si>
  <si>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</si>
  <si>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</si>
  <si>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</si>
  <si>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</si>
  <si>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</si>
  <si>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</si>
  <si>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</si>
  <si>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</si>
  <si>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</si>
  <si>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</si>
  <si>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</si>
  <si>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</si>
  <si>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</si>
  <si>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</si>
  <si>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</si>
  <si>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</si>
  <si>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</si>
  <si>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</si>
  <si>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</si>
  <si>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</si>
  <si>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</si>
  <si>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</si>
  <si>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</si>
  <si>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</si>
  <si>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</si>
  <si>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</si>
  <si>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</si>
  <si>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</si>
  <si>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</si>
  <si>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</si>
  <si>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</si>
  <si>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</si>
  <si>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</si>
  <si>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</si>
  <si>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</si>
  <si>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</si>
  <si>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</si>
  <si>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</si>
  <si>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</si>
  <si>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</si>
  <si>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</si>
  <si>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</si>
  <si>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</si>
  <si>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</si>
  <si>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</si>
  <si>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</si>
  <si>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</si>
  <si>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</si>
  <si>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</si>
  <si>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</si>
  <si>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</si>
  <si>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</si>
  <si>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</si>
  <si>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</si>
  <si>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</si>
  <si>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</si>
  <si>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</si>
  <si>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</si>
  <si>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</si>
  <si>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</si>
  <si>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</si>
  <si>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</si>
  <si>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</si>
  <si>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</si>
  <si>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</si>
  <si>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</si>
  <si>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</si>
  <si>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</si>
  <si>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</si>
  <si>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</si>
  <si>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</si>
  <si>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</si>
  <si>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</si>
  <si>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</si>
  <si>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</si>
  <si>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</si>
  <si>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</si>
  <si>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</si>
  <si>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</si>
  <si>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</si>
  <si>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</si>
  <si>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</si>
  <si>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</si>
  <si>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</si>
  <si>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</si>
  <si>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</si>
  <si>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</si>
  <si>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</si>
  <si>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</si>
  <si>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</si>
  <si>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</si>
  <si>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</si>
  <si>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</si>
  <si>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</si>
  <si>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</si>
  <si>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</si>
  <si>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</si>
  <si>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</si>
  <si>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</si>
  <si>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</si>
  <si>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</si>
  <si>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</si>
  <si>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</si>
  <si>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</si>
  <si>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</si>
  <si>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</si>
  <si>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</si>
  <si>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</si>
  <si>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</si>
  <si>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</si>
  <si>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</si>
  <si>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</si>
  <si>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</si>
  <si>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</si>
  <si>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</si>
  <si>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</si>
  <si>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</si>
  <si>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</si>
  <si>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</si>
  <si>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</si>
  <si>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</si>
  <si>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</si>
  <si>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</si>
  <si>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</si>
  <si>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</si>
  <si>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</si>
  <si>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</si>
  <si>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</si>
  <si>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</si>
  <si>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</si>
  <si>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</si>
  <si>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</si>
  <si>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</si>
  <si>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</si>
  <si>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</si>
  <si>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</si>
  <si>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</si>
  <si>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</si>
  <si>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</si>
  <si>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</si>
  <si>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</si>
  <si>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</si>
  <si>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</si>
  <si>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</si>
  <si>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</si>
  <si>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</si>
  <si>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</si>
  <si>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</si>
  <si>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</si>
  <si>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</si>
  <si>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</si>
  <si>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</si>
  <si>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</si>
  <si>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</si>
  <si>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</si>
  <si>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</si>
  <si>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</si>
  <si>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</si>
  <si>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</si>
  <si>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</si>
  <si>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</si>
  <si>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</si>
  <si>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</si>
  <si>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</si>
  <si>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</si>
  <si>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</si>
  <si>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</si>
  <si>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</si>
  <si>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</si>
  <si>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</si>
  <si>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</si>
  <si>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</si>
  <si>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</si>
  <si>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</si>
  <si>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</si>
  <si>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</si>
  <si>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</si>
  <si>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</si>
  <si>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</si>
  <si>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</si>
  <si>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</si>
  <si>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</si>
  <si>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</si>
  <si>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</si>
  <si>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</si>
  <si>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</si>
  <si>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</si>
  <si>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</si>
  <si>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</si>
  <si>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</si>
  <si>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</si>
  <si>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</si>
  <si>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</si>
  <si>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</si>
  <si>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</si>
  <si>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</si>
  <si>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</si>
  <si>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</si>
  <si>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</si>
  <si>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</si>
  <si>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</si>
  <si>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</si>
  <si>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</si>
  <si>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</si>
  <si>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</si>
  <si>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</si>
  <si>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</si>
  <si>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</si>
  <si>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</si>
  <si>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</si>
  <si>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</si>
  <si>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</si>
  <si>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</si>
  <si>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</si>
  <si>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</si>
  <si>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</si>
  <si>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</si>
  <si>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</si>
  <si>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</si>
  <si>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</si>
  <si>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</si>
  <si>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</si>
  <si>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</si>
  <si>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</si>
  <si>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</si>
  <si>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</si>
  <si>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</si>
  <si>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</si>
  <si>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</si>
  <si>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</si>
  <si>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</si>
  <si>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</si>
  <si>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</si>
  <si>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</si>
  <si>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</si>
  <si>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</si>
  <si>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</si>
  <si>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</si>
  <si>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</si>
  <si>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</si>
  <si>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</si>
  <si>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</si>
  <si>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</si>
  <si>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</si>
  <si>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</si>
  <si>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</si>
  <si>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</si>
  <si>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</si>
  <si>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</si>
  <si>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</si>
  <si>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</si>
  <si>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</si>
  <si>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</si>
  <si>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</si>
  <si>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</si>
  <si>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</si>
  <si>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</si>
  <si>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</si>
  <si>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</si>
  <si>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</si>
  <si>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</si>
  <si>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</si>
  <si>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</si>
  <si>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</si>
  <si>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</si>
  <si>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</si>
  <si>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</si>
  <si>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</si>
  <si>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</si>
  <si>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</si>
  <si>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</si>
  <si>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</si>
  <si>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</si>
  <si>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</si>
  <si>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</si>
  <si>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</si>
  <si>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</si>
  <si>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</si>
  <si>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</si>
  <si>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</si>
  <si>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</si>
  <si>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</si>
  <si>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</si>
  <si>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</si>
  <si>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</si>
  <si>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</si>
  <si>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</si>
  <si>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</si>
  <si>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</si>
  <si>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</si>
  <si>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</si>
  <si>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</si>
  <si>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</si>
  <si>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</si>
  <si>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</si>
  <si>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</si>
  <si>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</si>
  <si>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</si>
  <si>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</si>
  <si>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</si>
  <si>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</si>
  <si>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</si>
  <si>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</si>
  <si>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</si>
  <si>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</si>
  <si>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</si>
  <si>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</si>
  <si>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</si>
  <si>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</si>
  <si>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</si>
  <si>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</si>
  <si>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</si>
  <si>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</si>
  <si>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</si>
  <si>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</si>
  <si>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</si>
  <si>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</si>
  <si>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</si>
  <si>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</si>
  <si>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</si>
  <si>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</si>
  <si>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</si>
  <si>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</si>
  <si>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</si>
  <si>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</si>
  <si>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</si>
  <si>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</si>
  <si>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</si>
  <si>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</si>
  <si>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</si>
  <si>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</si>
  <si>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</si>
  <si>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</si>
  <si>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</si>
  <si>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</si>
  <si>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</si>
  <si>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</si>
  <si>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</si>
  <si>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</si>
  <si>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</si>
  <si>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</si>
  <si>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</si>
  <si>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</si>
  <si>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</si>
  <si>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</si>
  <si>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</si>
  <si>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</si>
  <si>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</si>
  <si>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</si>
  <si>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</si>
  <si>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</si>
  <si>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</si>
  <si>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</si>
  <si>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</si>
  <si>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</si>
  <si>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</si>
  <si>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</si>
  <si>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</si>
  <si>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</si>
  <si>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</si>
  <si>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</si>
  <si>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</si>
  <si>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</si>
  <si>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</si>
  <si>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</si>
  <si>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</si>
  <si>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</si>
  <si>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</si>
  <si>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</si>
  <si>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</si>
  <si>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</si>
  <si>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</si>
  <si>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</si>
  <si>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</si>
  <si>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</si>
  <si>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</si>
  <si>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</si>
  <si>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</si>
  <si>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</si>
  <si>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</si>
  <si>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</si>
  <si>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</si>
  <si>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</si>
  <si>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</si>
  <si>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</si>
  <si>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</si>
  <si>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</si>
  <si>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</si>
  <si>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</si>
  <si>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</si>
  <si>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</si>
  <si>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</si>
  <si>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</si>
  <si>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</si>
  <si>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</si>
  <si>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</si>
  <si>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</si>
  <si>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</si>
  <si>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</si>
  <si>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</si>
  <si>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</si>
  <si>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</si>
  <si>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</si>
  <si>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</si>
  <si>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</si>
  <si>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</si>
  <si>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</si>
  <si>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</si>
  <si>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</si>
  <si>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</si>
  <si>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</si>
  <si>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</si>
  <si>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</si>
  <si>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</si>
  <si>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</si>
  <si>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</si>
  <si>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</si>
  <si>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</si>
  <si>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</si>
  <si>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</si>
  <si>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</si>
  <si>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</si>
  <si>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</si>
  <si>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</si>
  <si>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</si>
  <si>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</si>
  <si>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</si>
  <si>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</si>
  <si>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</si>
  <si>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</si>
  <si>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</si>
  <si>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</si>
  <si>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</si>
  <si>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</si>
  <si>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</si>
  <si>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</si>
  <si>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</si>
  <si>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</si>
  <si>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</si>
  <si>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</si>
  <si>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</si>
  <si>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</si>
  <si>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</si>
  <si>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</si>
  <si>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</si>
  <si>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</si>
  <si>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</si>
  <si>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</si>
  <si>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</si>
  <si>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</si>
  <si>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</si>
  <si>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</si>
  <si>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</si>
  <si>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</si>
  <si>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</si>
  <si>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</si>
  <si>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</si>
  <si>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</si>
  <si>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</si>
  <si>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</si>
  <si>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</si>
  <si>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</si>
  <si>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</si>
  <si>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</si>
  <si>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</si>
  <si>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</si>
  <si>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</si>
  <si>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</si>
  <si>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</si>
  <si>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</si>
  <si>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</si>
  <si>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</si>
  <si>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</si>
  <si>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</si>
  <si>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</si>
  <si>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</si>
  <si>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</si>
  <si>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</si>
  <si>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</si>
  <si>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</si>
  <si>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</si>
  <si>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</si>
  <si>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</si>
  <si>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</si>
  <si>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</si>
  <si>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</si>
  <si>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</si>
  <si>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</si>
  <si>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</si>
  <si>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</si>
  <si>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</si>
  <si>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</si>
  <si>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</si>
  <si>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</si>
  <si>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</si>
  <si>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</si>
  <si>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</si>
  <si>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</si>
  <si>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</si>
  <si>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</si>
  <si>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</si>
  <si>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</si>
  <si>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</si>
  <si>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</si>
  <si>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</si>
  <si>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</si>
  <si>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</si>
  <si>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</si>
  <si>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</si>
  <si>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</si>
  <si>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</si>
  <si>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</si>
  <si>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</si>
  <si>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</si>
  <si>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</si>
  <si>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</si>
  <si>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</si>
  <si>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</si>
  <si>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</si>
  <si>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</si>
  <si>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</si>
  <si>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</si>
  <si>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</si>
  <si>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</si>
  <si>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</si>
  <si>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</si>
  <si>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</si>
  <si>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</si>
  <si>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</si>
  <si>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</si>
  <si>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</si>
  <si>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</si>
  <si>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</si>
  <si>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</si>
  <si>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</si>
  <si>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</si>
  <si>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</si>
  <si>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</si>
  <si>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</si>
  <si>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</si>
  <si>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</si>
  <si>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</si>
  <si>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</si>
  <si>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</si>
  <si>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</si>
  <si>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</si>
  <si>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</si>
  <si>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</si>
  <si>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</si>
  <si>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</si>
  <si>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</si>
  <si>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</si>
  <si>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</si>
  <si>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</si>
  <si>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</si>
  <si>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</si>
  <si>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</si>
  <si>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</si>
  <si>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</si>
  <si>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</si>
  <si>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</si>
  <si>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</si>
  <si>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</si>
  <si>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</si>
  <si>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</si>
  <si>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</si>
  <si>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</si>
  <si>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</si>
  <si>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</si>
  <si>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</si>
  <si>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</si>
  <si>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</si>
  <si>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</si>
  <si>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</si>
  <si>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</si>
  <si>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</si>
  <si>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</si>
  <si>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</si>
  <si>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</si>
  <si>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</si>
  <si>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</si>
  <si>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</si>
  <si>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</si>
  <si>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</si>
  <si>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</si>
  <si>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</si>
  <si>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</si>
  <si>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</si>
  <si>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</si>
  <si>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</si>
  <si>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</si>
  <si>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</si>
  <si>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</si>
  <si>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</si>
  <si>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</si>
  <si>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</si>
  <si>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</si>
  <si>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</si>
  <si>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</si>
  <si>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</si>
  <si>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</si>
  <si>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</si>
  <si>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</si>
  <si>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</si>
  <si>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</si>
  <si>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</si>
  <si>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</si>
  <si>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</si>
  <si>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</si>
  <si>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</si>
  <si>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</si>
  <si>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</si>
  <si>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</si>
  <si>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</si>
  <si>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</si>
  <si>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</si>
  <si>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</si>
  <si>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</si>
  <si>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</si>
  <si>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</si>
  <si>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</si>
  <si>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</si>
  <si>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</si>
  <si>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</si>
  <si>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</si>
  <si>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</si>
  <si>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</si>
  <si>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</si>
  <si>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</si>
  <si>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</si>
  <si>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</si>
  <si>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</si>
  <si>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</si>
  <si>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</si>
  <si>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</si>
  <si>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</si>
  <si>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</si>
  <si>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</si>
  <si>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</si>
  <si>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</si>
  <si>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</si>
  <si>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</si>
  <si>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</si>
  <si>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</si>
  <si>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</si>
  <si>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</si>
  <si>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</si>
  <si>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</si>
  <si>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</si>
  <si>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</si>
  <si>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</si>
  <si>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</si>
  <si>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</si>
  <si>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</si>
  <si>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</si>
  <si>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</si>
  <si>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</si>
  <si>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</si>
  <si>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</si>
  <si>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</si>
  <si>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</si>
  <si>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</si>
  <si>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</si>
  <si>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</si>
  <si>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</si>
  <si>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</si>
  <si>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</si>
  <si>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</si>
  <si>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</si>
  <si>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</si>
  <si>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</si>
  <si>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</si>
  <si>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</si>
  <si>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</si>
  <si>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</si>
  <si>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</si>
  <si>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</si>
  <si>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</si>
  <si>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</si>
  <si>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</si>
  <si>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</si>
  <si>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</si>
  <si>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</si>
  <si>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</si>
  <si>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</si>
  <si>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</si>
  <si>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</si>
  <si>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</si>
  <si>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</si>
  <si>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</si>
  <si>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</si>
  <si>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</si>
  <si>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</si>
  <si>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</si>
  <si>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</si>
  <si>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</si>
  <si>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</si>
  <si>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</si>
  <si>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</si>
  <si>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</si>
  <si>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</si>
  <si>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</si>
  <si>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</si>
  <si>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</si>
  <si>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</si>
  <si>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</si>
  <si>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</si>
  <si>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</si>
  <si>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</si>
  <si>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</si>
  <si>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</si>
  <si>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</si>
  <si>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</si>
  <si>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</si>
  <si>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</si>
  <si>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</si>
  <si>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</si>
  <si>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</si>
  <si>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</si>
  <si>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</si>
  <si>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</si>
  <si>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</si>
  <si>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</si>
  <si>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</si>
  <si>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</si>
  <si>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</si>
  <si>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</si>
  <si>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</si>
  <si>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</si>
  <si>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</si>
  <si>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</si>
  <si>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</si>
  <si>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</si>
  <si>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</si>
  <si>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</si>
  <si>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</si>
  <si>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</si>
  <si>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</si>
  <si>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</si>
  <si>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</si>
  <si>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</si>
  <si>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</si>
  <si>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</si>
  <si>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</si>
  <si>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</si>
  <si>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</si>
  <si>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</si>
  <si>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</si>
  <si>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</si>
  <si>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</si>
  <si>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</si>
  <si>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</si>
  <si>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</si>
  <si>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</si>
  <si>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</si>
  <si>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</si>
  <si>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</si>
  <si>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</si>
  <si>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</si>
  <si>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</si>
  <si>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</si>
  <si>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</si>
  <si>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</si>
  <si>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</si>
  <si>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</si>
  <si>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</si>
  <si>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</si>
  <si>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</si>
  <si>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</si>
  <si>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</si>
  <si>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</si>
  <si>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</si>
  <si>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</si>
  <si>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</si>
  <si>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</si>
  <si>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</si>
  <si>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</si>
  <si>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</si>
  <si>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</si>
  <si>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</si>
  <si>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</si>
  <si>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</si>
  <si>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</si>
  <si>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</si>
  <si>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</si>
  <si>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</si>
  <si>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</si>
  <si>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</si>
  <si>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</si>
  <si>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</si>
  <si>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</si>
  <si>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</si>
  <si>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</si>
  <si>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</si>
  <si>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</si>
  <si>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</si>
  <si>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</si>
  <si>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</si>
  <si>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</si>
  <si>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</si>
  <si>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</si>
  <si>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</si>
  <si>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</si>
  <si>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</si>
  <si>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</si>
  <si>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</si>
  <si>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</si>
  <si>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</si>
  <si>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</si>
  <si>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</si>
  <si>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</si>
  <si>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</si>
  <si>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</si>
  <si>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</si>
  <si>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</si>
  <si>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</si>
  <si>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</si>
  <si>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</si>
  <si>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</si>
  <si>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</si>
  <si>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</si>
  <si>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</si>
  <si>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</si>
  <si>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</si>
  <si>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</si>
  <si>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</si>
  <si>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</si>
  <si>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</si>
  <si>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</si>
  <si>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</si>
  <si>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</si>
  <si>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</si>
  <si>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</si>
  <si>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</si>
  <si>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</si>
  <si>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</si>
  <si>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</si>
  <si>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</si>
  <si>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</si>
  <si>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</si>
  <si>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</si>
  <si>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</si>
  <si>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</si>
  <si>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</si>
  <si>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</si>
  <si>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</si>
  <si>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</si>
  <si>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</si>
  <si>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</si>
  <si>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</si>
  <si>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</si>
  <si>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</si>
  <si>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</si>
  <si>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</si>
  <si>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</si>
  <si>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</si>
  <si>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</si>
  <si>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</si>
  <si>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</si>
  <si>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</si>
  <si>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</si>
  <si>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</si>
  <si>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</si>
  <si>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</si>
  <si>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</si>
  <si>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</si>
  <si>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</si>
  <si>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</si>
  <si>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</si>
  <si>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</si>
  <si>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</si>
  <si>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</si>
  <si>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</si>
  <si>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</si>
  <si>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</si>
  <si>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</si>
  <si>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</si>
  <si>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</si>
  <si>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</si>
  <si>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</si>
  <si>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</si>
  <si>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</si>
  <si>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</si>
  <si>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</si>
  <si>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</si>
  <si>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</si>
  <si>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</si>
  <si>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</si>
  <si>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</si>
  <si>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</si>
  <si>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</si>
  <si>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</si>
  <si>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</si>
  <si>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</si>
  <si>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</si>
  <si>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</si>
  <si>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</si>
  <si>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</si>
  <si>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</si>
  <si>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</si>
  <si>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</si>
  <si>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</si>
  <si>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</si>
  <si>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</si>
  <si>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</si>
  <si>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</si>
  <si>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</si>
  <si>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</si>
  <si>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</si>
  <si>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</si>
  <si>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</si>
  <si>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</si>
  <si>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</si>
  <si>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</si>
  <si>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</si>
  <si>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</si>
  <si>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</si>
  <si>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</si>
  <si>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</si>
  <si>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</si>
  <si>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</si>
  <si>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</si>
  <si>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</si>
  <si>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</si>
  <si>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</si>
  <si>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</si>
  <si>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</si>
  <si>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</si>
  <si>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</si>
  <si>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</si>
  <si>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</si>
  <si>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</si>
  <si>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</si>
  <si>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</si>
  <si>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</si>
  <si>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</si>
  <si>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</si>
  <si>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</si>
  <si>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</si>
  <si>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</si>
  <si>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</si>
  <si>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</si>
  <si>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</si>
  <si>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</si>
  <si>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</si>
  <si>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</si>
  <si>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</si>
  <si>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</si>
  <si>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</si>
  <si>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</si>
  <si>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</si>
  <si>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</si>
  <si>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</si>
  <si>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</si>
  <si>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</si>
  <si>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</si>
  <si>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</si>
  <si>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</si>
  <si>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</si>
  <si>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</si>
  <si>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</si>
  <si>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</si>
  <si>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</si>
  <si>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</si>
  <si>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</si>
  <si>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</si>
  <si>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</si>
  <si>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</si>
  <si>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</si>
  <si>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</si>
  <si>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</si>
  <si>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</si>
  <si>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</si>
  <si>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</si>
  <si>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</si>
  <si>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</si>
  <si>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</si>
  <si>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</si>
  <si>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</si>
  <si>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</si>
  <si>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</si>
  <si>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</si>
  <si>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</si>
  <si>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</si>
  <si>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</si>
  <si>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</si>
  <si>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</si>
  <si>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</si>
  <si>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</si>
  <si>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</si>
  <si>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</si>
  <si>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</si>
  <si>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</si>
  <si>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</si>
  <si>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</si>
  <si>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</si>
  <si>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</si>
  <si>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</si>
  <si>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</si>
  <si>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</si>
  <si>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</si>
  <si>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</si>
  <si>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</si>
  <si>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</si>
  <si>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</si>
  <si>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</si>
  <si>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</si>
  <si>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</si>
  <si>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</si>
  <si>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</si>
  <si>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</si>
  <si>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</si>
  <si>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</si>
  <si>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</si>
  <si>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</si>
  <si>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</si>
  <si>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</si>
  <si>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</si>
  <si>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</si>
  <si>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</si>
  <si>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</si>
  <si>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</si>
  <si>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</si>
  <si>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</si>
  <si>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</si>
  <si>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</si>
  <si>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</si>
  <si>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</si>
  <si>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</si>
  <si>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</si>
  <si>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</si>
  <si>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</si>
  <si>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</si>
  <si>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</si>
  <si>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</si>
  <si>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</si>
  <si>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</si>
  <si>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</si>
  <si>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</si>
  <si>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</si>
  <si>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</si>
  <si>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</si>
  <si>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</si>
  <si>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</si>
  <si>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</si>
  <si>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</si>
  <si>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</si>
  <si>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</si>
  <si>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</si>
  <si>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</si>
  <si>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</si>
  <si>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</si>
  <si>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</si>
  <si>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</si>
  <si>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</si>
  <si>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</si>
  <si>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</si>
  <si>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</si>
  <si>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</si>
  <si>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</si>
  <si>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</si>
  <si>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</si>
  <si>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</si>
  <si>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</si>
  <si>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</si>
  <si>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</si>
  <si>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</si>
  <si>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</si>
  <si>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</si>
  <si>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</si>
  <si>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</si>
  <si>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</si>
  <si>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</si>
  <si>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</si>
  <si>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</si>
  <si>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</si>
  <si>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</si>
  <si>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</si>
  <si>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</si>
  <si>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</si>
  <si>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</si>
  <si>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</si>
  <si>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</si>
  <si>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</si>
  <si>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</si>
  <si>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</si>
  <si>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</si>
  <si>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</si>
  <si>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</si>
  <si>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</si>
  <si>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</si>
  <si>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</si>
  <si>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</si>
  <si>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</si>
  <si>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</si>
  <si>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</si>
  <si>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</si>
  <si>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</si>
  <si>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</si>
  <si>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</si>
  <si>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</si>
  <si>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</si>
  <si>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</si>
  <si>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</si>
  <si>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</si>
  <si>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</si>
  <si>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</si>
  <si>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</si>
  <si>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</si>
  <si>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</si>
  <si>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</si>
  <si>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</si>
  <si>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</si>
  <si>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</si>
  <si>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</si>
  <si>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</si>
  <si>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</si>
  <si>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</si>
  <si>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</si>
  <si>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</si>
  <si>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</si>
  <si>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</si>
  <si>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</si>
  <si>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</si>
  <si>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</si>
  <si>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</si>
  <si>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</si>
  <si>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</si>
  <si>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</si>
  <si>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</si>
  <si>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</si>
  <si>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</si>
  <si>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</si>
  <si>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</si>
  <si>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</si>
  <si>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</si>
  <si>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</si>
  <si>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</si>
  <si>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</si>
  <si>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</si>
  <si>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</si>
  <si>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</si>
  <si>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</si>
  <si>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</si>
  <si>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</si>
  <si>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</si>
  <si>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</si>
  <si>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</si>
  <si>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</si>
  <si>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</si>
  <si>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</si>
  <si>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</si>
  <si>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</si>
  <si>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</si>
  <si>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</si>
  <si>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</si>
  <si>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</si>
  <si>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</si>
  <si>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</si>
  <si>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</si>
  <si>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</si>
  <si>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</si>
  <si>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</si>
  <si>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</si>
  <si>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</si>
  <si>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</si>
  <si>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</si>
  <si>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</si>
  <si>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</si>
  <si>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</si>
  <si>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</si>
  <si>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</si>
  <si>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</si>
  <si>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</si>
  <si>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</si>
  <si>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</si>
  <si>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</si>
  <si>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</si>
  <si>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</si>
  <si>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</si>
  <si>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</si>
  <si>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</si>
  <si>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</si>
  <si>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</si>
  <si>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</si>
  <si>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</si>
  <si>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</si>
  <si>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</si>
  <si>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</si>
  <si>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</si>
  <si>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</si>
  <si>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</si>
  <si>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</si>
  <si>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</si>
  <si>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</si>
  <si>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</si>
  <si>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</si>
  <si>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</si>
  <si>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</si>
  <si>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</si>
  <si>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</si>
  <si>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</si>
  <si>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</si>
  <si>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</si>
  <si>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</si>
  <si>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</si>
  <si>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</si>
  <si>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</si>
  <si>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</si>
  <si>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</si>
  <si>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</si>
  <si>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</si>
  <si>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</si>
  <si>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</si>
  <si>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</si>
  <si>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</si>
  <si>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</si>
  <si>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</si>
  <si>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</si>
  <si>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</si>
  <si>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</si>
  <si>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</si>
  <si>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</si>
  <si>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</si>
  <si>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</si>
  <si>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</si>
  <si>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</si>
  <si>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</si>
  <si>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</si>
  <si>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</si>
  <si>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</si>
  <si>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</si>
  <si>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</si>
  <si>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</si>
  <si>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</si>
  <si>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</si>
  <si>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</si>
  <si>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</si>
  <si>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</si>
  <si>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</si>
  <si>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</si>
  <si>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</si>
  <si>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</si>
  <si>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</si>
  <si>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</si>
  <si>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</si>
  <si>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</si>
  <si>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</si>
  <si>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</si>
  <si>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</si>
  <si>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</si>
  <si>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</si>
  <si>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</si>
  <si>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</si>
  <si>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</si>
  <si>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</si>
  <si>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</si>
  <si>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</si>
  <si>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</si>
  <si>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</si>
  <si>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</si>
  <si>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</si>
  <si>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</si>
  <si>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</si>
  <si>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</si>
  <si>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</si>
  <si>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</si>
  <si>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</si>
  <si>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</si>
  <si>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</si>
  <si>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</si>
  <si>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</si>
  <si>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</si>
  <si>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</si>
  <si>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</si>
  <si>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</si>
  <si>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</si>
  <si>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</si>
  <si>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</si>
  <si>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</si>
  <si>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</si>
  <si>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</si>
  <si>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</si>
  <si>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</si>
  <si>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</si>
  <si>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</si>
  <si>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</si>
  <si>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</si>
  <si>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</si>
  <si>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</si>
  <si>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</si>
  <si>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</si>
  <si>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</si>
  <si>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</si>
  <si>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</si>
  <si>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</si>
  <si>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</si>
  <si>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</si>
  <si>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</si>
  <si>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</si>
  <si>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</si>
  <si>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</si>
  <si>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</si>
  <si>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</si>
  <si>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</si>
  <si>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</si>
  <si>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</si>
  <si>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</si>
  <si>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</si>
  <si>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</si>
  <si>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</si>
  <si>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</si>
  <si>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</si>
  <si>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</si>
  <si>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</si>
  <si>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</si>
  <si>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</si>
  <si>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</si>
  <si>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</si>
  <si>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</si>
  <si>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</si>
  <si>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</si>
  <si>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</si>
  <si>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</si>
  <si>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</si>
  <si>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</si>
  <si>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</si>
  <si>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</si>
  <si>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</si>
  <si>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</si>
  <si>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</si>
  <si>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</si>
  <si>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</si>
  <si>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</si>
  <si>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</si>
  <si>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</si>
  <si>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</si>
  <si>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</si>
  <si>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</si>
  <si>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</si>
  <si>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</si>
  <si>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</si>
  <si>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</si>
  <si>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</si>
  <si>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</si>
  <si>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</si>
  <si>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</si>
  <si>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</si>
  <si>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</si>
  <si>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</si>
  <si>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</si>
  <si>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</si>
  <si>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</si>
  <si>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</si>
  <si>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</si>
  <si>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</si>
  <si>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</si>
  <si>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</si>
  <si>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</si>
  <si>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</si>
  <si>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</si>
  <si>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</si>
  <si>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</si>
  <si>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</si>
  <si>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</si>
  <si>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</si>
  <si>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</si>
  <si>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</si>
  <si>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</si>
  <si>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</si>
  <si>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</si>
  <si>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</si>
  <si>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</si>
  <si>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</si>
  <si>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</si>
  <si>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</si>
  <si>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</si>
  <si>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</si>
  <si>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</si>
  <si>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</si>
  <si>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</si>
  <si>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</si>
  <si>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</si>
  <si>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</si>
  <si>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</si>
  <si>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</si>
  <si>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</si>
  <si>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</si>
  <si>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</si>
  <si>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</si>
  <si>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</si>
  <si>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</si>
  <si>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</si>
  <si>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</si>
  <si>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</si>
  <si>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</si>
  <si>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</si>
  <si>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</si>
  <si>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</si>
  <si>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</si>
  <si>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</si>
  <si>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</si>
  <si>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</si>
  <si>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</si>
  <si>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</si>
  <si>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</si>
  <si>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</si>
  <si>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</si>
  <si>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</si>
  <si>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</si>
  <si>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</si>
  <si>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</si>
  <si>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</si>
  <si>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</si>
  <si>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</si>
  <si>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</si>
  <si>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</si>
  <si>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</si>
  <si>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</si>
  <si>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</si>
  <si>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</si>
  <si>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</si>
  <si>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</si>
  <si>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</si>
  <si>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</si>
  <si>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</si>
  <si>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</si>
  <si>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</si>
  <si>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</si>
  <si>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</si>
  <si>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</si>
  <si>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</si>
  <si>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</si>
  <si>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</si>
  <si>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</si>
  <si>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</si>
  <si>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</si>
  <si>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</si>
  <si>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</si>
  <si>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</si>
  <si>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</si>
  <si>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</si>
  <si>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</si>
  <si>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</si>
  <si>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</si>
  <si>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</si>
  <si>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</si>
  <si>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</si>
  <si>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</si>
  <si>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</si>
  <si>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</si>
  <si>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</si>
  <si>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</si>
  <si>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</si>
  <si>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</si>
  <si>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</si>
  <si>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</si>
  <si>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</si>
  <si>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</si>
  <si>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</si>
  <si>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</si>
  <si>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</si>
  <si>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</si>
  <si>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</si>
  <si>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</si>
  <si>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</si>
  <si>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</si>
  <si>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</si>
  <si>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</si>
  <si>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</si>
  <si>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</si>
  <si>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</si>
  <si>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</si>
  <si>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</si>
  <si>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</si>
  <si>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</si>
  <si>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</si>
  <si>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</si>
  <si>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</si>
  <si>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</si>
  <si>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</si>
  <si>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</si>
  <si>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</si>
  <si>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</si>
  <si>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</si>
  <si>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</si>
  <si>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</si>
  <si>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</si>
  <si>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</si>
  <si>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</si>
  <si>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</si>
  <si>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</si>
  <si>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</si>
  <si>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</si>
  <si>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</si>
  <si>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</si>
  <si>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</si>
  <si>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</si>
  <si>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</si>
  <si>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</si>
  <si>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</si>
  <si>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</si>
  <si>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</si>
  <si>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</si>
  <si>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</si>
  <si>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</si>
  <si>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</si>
  <si>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</si>
  <si>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</si>
  <si>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</si>
  <si>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</si>
  <si>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</si>
  <si>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</si>
  <si>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</si>
  <si>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</si>
  <si>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</si>
  <si>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</si>
  <si>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</si>
  <si>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</si>
  <si>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</si>
  <si>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</si>
  <si>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</si>
  <si>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</si>
  <si>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</si>
  <si>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</si>
  <si>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</si>
  <si>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</si>
  <si>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</si>
  <si>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</si>
  <si>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</si>
  <si>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</si>
  <si>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</si>
  <si>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</si>
  <si>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</si>
  <si>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</si>
  <si>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</si>
  <si>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</si>
  <si>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</si>
  <si>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</si>
  <si>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</si>
  <si>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</si>
  <si>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</si>
  <si>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</si>
  <si>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</si>
  <si>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</si>
  <si>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</si>
  <si>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</si>
  <si>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</si>
  <si>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</si>
  <si>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</si>
  <si>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</si>
  <si>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</si>
  <si>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</si>
  <si>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</si>
  <si>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</si>
  <si>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</si>
  <si>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</si>
  <si>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</si>
  <si>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</si>
  <si>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</si>
  <si>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</si>
  <si>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</si>
  <si>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</si>
  <si>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</si>
  <si>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</si>
  <si>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</si>
  <si>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</si>
  <si>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</si>
  <si>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</si>
  <si>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</si>
  <si>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</si>
  <si>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</si>
  <si>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</si>
  <si>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</si>
  <si>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</si>
  <si>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</si>
  <si>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</si>
  <si>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</si>
  <si>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</si>
  <si>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</si>
  <si>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</si>
  <si>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</si>
  <si>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</si>
  <si>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</si>
  <si>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</si>
  <si>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</si>
  <si>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</si>
  <si>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</si>
  <si>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</si>
  <si>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</si>
  <si>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</si>
  <si>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</si>
  <si>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</si>
  <si>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</si>
  <si>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</si>
  <si>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</si>
  <si>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</si>
  <si>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</si>
  <si>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</si>
  <si>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</si>
  <si>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</si>
  <si>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</si>
  <si>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</si>
  <si>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</si>
  <si>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</si>
  <si>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</si>
  <si>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</si>
  <si>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</si>
  <si>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</si>
  <si>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</si>
  <si>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</si>
  <si>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</si>
  <si>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</si>
  <si>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</si>
  <si>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</si>
  <si>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</si>
  <si>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</si>
  <si>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</si>
  <si>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</si>
  <si>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</si>
  <si>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</si>
  <si>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</si>
  <si>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</si>
  <si>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</si>
  <si>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</si>
  <si>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</si>
  <si>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</si>
  <si>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</si>
  <si>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</si>
  <si>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</si>
  <si>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</si>
  <si>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</si>
  <si>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</si>
  <si>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</si>
  <si>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</si>
  <si>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</si>
  <si>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</si>
  <si>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</si>
  <si>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</si>
  <si>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</si>
  <si>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</si>
  <si>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</si>
  <si>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</si>
  <si>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</si>
  <si>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</si>
  <si>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</si>
  <si>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</si>
  <si>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</si>
  <si>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</si>
  <si>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</si>
  <si>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</si>
  <si>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</si>
  <si>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</si>
  <si>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</si>
  <si>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</si>
  <si>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</si>
  <si>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</si>
  <si>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</si>
  <si>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</si>
  <si>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</si>
  <si>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</si>
  <si>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</si>
  <si>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</si>
  <si>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</si>
  <si>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</si>
  <si>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</si>
  <si>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</si>
  <si>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</si>
  <si>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</si>
  <si>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</si>
  <si>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</si>
  <si>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</si>
  <si>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</si>
  <si>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</si>
  <si>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</si>
  <si>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</si>
  <si>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</si>
  <si>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</si>
  <si>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</si>
  <si>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</si>
  <si>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</si>
  <si>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</si>
  <si>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</si>
  <si>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</si>
  <si>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</si>
  <si>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</si>
  <si>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</si>
  <si>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</si>
  <si>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</si>
  <si>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</si>
  <si>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</si>
  <si>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</si>
  <si>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</si>
  <si>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</si>
  <si>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</si>
  <si>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</si>
  <si>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</si>
  <si>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</si>
  <si>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</si>
  <si>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</si>
  <si>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</si>
  <si>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</si>
  <si>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</si>
  <si>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</si>
  <si>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</si>
  <si>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</si>
  <si>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</si>
  <si>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</si>
  <si>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</si>
  <si>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</si>
  <si>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</si>
  <si>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</si>
  <si>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</si>
  <si>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</si>
  <si>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</si>
  <si>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</si>
  <si>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</si>
  <si>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</si>
  <si>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</si>
  <si>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</si>
  <si>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</si>
  <si>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</si>
  <si>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</si>
  <si>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</si>
  <si>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</si>
  <si>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</si>
  <si>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</si>
  <si>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</si>
  <si>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</si>
  <si>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</si>
  <si>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</si>
  <si>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</si>
  <si>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</si>
  <si>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</si>
  <si>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</si>
  <si>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</si>
  <si>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</si>
  <si>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</si>
  <si>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</si>
  <si>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</si>
  <si>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</si>
  <si>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</si>
  <si>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</si>
  <si>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</si>
  <si>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</si>
  <si>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</si>
  <si>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</si>
  <si>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</si>
  <si>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</si>
  <si>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</si>
  <si>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</si>
  <si>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</si>
  <si>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</si>
  <si>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</si>
  <si>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</si>
  <si>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</si>
  <si>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</si>
  <si>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</si>
  <si>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</si>
  <si>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</si>
  <si>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</si>
  <si>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</si>
  <si>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</si>
  <si>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</si>
  <si>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</si>
  <si>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</si>
  <si>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</si>
  <si>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</si>
  <si>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</si>
  <si>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</si>
  <si>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</si>
  <si>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</si>
  <si>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</si>
  <si>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</si>
  <si>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</si>
  <si>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</si>
  <si>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</si>
  <si>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</si>
  <si>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</si>
  <si>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</si>
  <si>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</si>
  <si>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</si>
  <si>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</si>
  <si>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</si>
  <si>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</si>
  <si>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</si>
  <si>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</si>
  <si>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</si>
  <si>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</si>
  <si>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</si>
  <si>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</si>
  <si>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</si>
  <si>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</si>
  <si>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</si>
  <si>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</si>
  <si>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</si>
  <si>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</si>
  <si>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</si>
  <si>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</si>
  <si>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</si>
  <si>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</si>
  <si>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</si>
  <si>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</si>
  <si>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</si>
  <si>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</si>
  <si>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</si>
  <si>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</si>
  <si>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</si>
  <si>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</si>
  <si>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</si>
  <si>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</si>
  <si>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</si>
  <si>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</si>
  <si>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</si>
  <si>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</si>
  <si>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</si>
  <si>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</si>
  <si>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</si>
  <si>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</si>
  <si>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</si>
  <si>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</si>
  <si>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</si>
  <si>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</si>
  <si>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</si>
  <si>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</si>
  <si>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</si>
  <si>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</si>
  <si>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</si>
  <si>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</si>
  <si>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</si>
  <si>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</si>
  <si>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</si>
  <si>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</si>
  <si>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</si>
  <si>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</si>
  <si>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</si>
  <si>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</si>
  <si>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</si>
  <si>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</si>
  <si>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</si>
  <si>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</si>
  <si>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</si>
  <si>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</si>
  <si>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</si>
  <si>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</si>
  <si>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</si>
  <si>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</si>
  <si>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</si>
  <si>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</si>
  <si>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</si>
  <si>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</si>
  <si>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</si>
  <si>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</si>
  <si>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</si>
  <si>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</si>
  <si>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</si>
  <si>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</si>
  <si>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</si>
  <si>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</si>
  <si>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</si>
  <si>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</si>
  <si>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</si>
  <si>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</si>
  <si>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</si>
  <si>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</si>
  <si>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</si>
  <si>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</si>
  <si>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</si>
  <si>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</si>
  <si>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</si>
  <si>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</si>
  <si>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</si>
  <si>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</si>
  <si>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</si>
  <si>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</si>
  <si>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</si>
  <si>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</si>
  <si>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</si>
  <si>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</si>
  <si>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</si>
  <si>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</si>
  <si>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</si>
  <si>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</si>
  <si>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</si>
  <si>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</si>
  <si>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</si>
  <si>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</si>
  <si>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</si>
  <si>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</si>
  <si>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</si>
  <si>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</si>
  <si>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</si>
  <si>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</si>
  <si>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</si>
  <si>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</si>
  <si>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</si>
  <si>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</si>
  <si>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</si>
  <si>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</si>
  <si>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</si>
  <si>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</si>
  <si>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</si>
  <si>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</si>
  <si>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</si>
  <si>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</si>
  <si>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</si>
  <si>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</si>
  <si>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</si>
  <si>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</si>
  <si>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</si>
  <si>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</si>
  <si>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</si>
  <si>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</si>
  <si>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</si>
  <si>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</si>
  <si>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</si>
  <si>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</si>
  <si>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</si>
  <si>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</si>
  <si>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</si>
  <si>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</si>
  <si>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</si>
  <si>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</si>
  <si>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</si>
  <si>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</si>
  <si>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</si>
  <si>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</si>
  <si>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</si>
  <si>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</si>
  <si>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</si>
  <si>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</si>
  <si>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</si>
  <si>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</si>
  <si>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</si>
  <si>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</si>
  <si>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</si>
  <si>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</si>
  <si>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</si>
  <si>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</si>
  <si>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</si>
  <si>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</si>
  <si>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</si>
  <si>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</si>
  <si>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</si>
  <si>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</si>
  <si>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</si>
  <si>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</si>
  <si>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</si>
  <si>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</si>
  <si>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</si>
  <si>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</si>
  <si>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</si>
  <si>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</si>
  <si>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</si>
  <si>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</si>
  <si>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</si>
  <si>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</si>
  <si>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</si>
  <si>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</si>
  <si>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</si>
  <si>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</si>
  <si>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</si>
  <si>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</si>
  <si>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</si>
  <si>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</si>
  <si>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</si>
  <si>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</si>
  <si>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</si>
  <si>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</si>
  <si>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</si>
  <si>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</si>
  <si>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</si>
  <si>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</si>
  <si>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</si>
  <si>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</si>
  <si>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</si>
  <si>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</si>
  <si>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</si>
  <si>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</si>
  <si>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</si>
  <si>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</si>
  <si>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</si>
  <si>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</si>
  <si>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</si>
  <si>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</si>
  <si>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</si>
  <si>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</si>
  <si>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</si>
  <si>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</si>
  <si>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</si>
  <si>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</si>
  <si>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</si>
  <si>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</si>
  <si>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</si>
  <si>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</si>
  <si>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</si>
  <si>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</si>
  <si>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</si>
  <si>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</si>
  <si>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</si>
  <si>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</si>
  <si>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</si>
  <si>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</si>
  <si>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</si>
  <si>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</si>
  <si>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</si>
  <si>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</si>
  <si>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</si>
  <si>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</si>
  <si>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</si>
  <si>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</si>
  <si>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</si>
  <si>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</si>
  <si>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</si>
  <si>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</si>
  <si>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</si>
  <si>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</si>
  <si>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</si>
  <si>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</si>
  <si>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</si>
  <si>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</si>
  <si>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</si>
  <si>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</si>
  <si>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</si>
  <si>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</si>
  <si>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</si>
  <si>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</si>
  <si>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</si>
  <si>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</si>
  <si>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</si>
  <si>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</si>
  <si>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</si>
  <si>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</si>
  <si>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</si>
  <si>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</si>
  <si>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</si>
  <si>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</si>
  <si>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</si>
  <si>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</si>
  <si>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</si>
  <si>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</si>
  <si>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</si>
  <si>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</si>
  <si>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</si>
  <si>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</si>
  <si>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</si>
  <si>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</si>
  <si>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</si>
  <si>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</si>
  <si>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</si>
  <si>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</si>
  <si>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</si>
  <si>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</si>
  <si>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</si>
  <si>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</si>
  <si>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</si>
  <si>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</si>
  <si>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</si>
  <si>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</si>
  <si>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</si>
  <si>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</si>
  <si>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</si>
  <si>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</si>
  <si>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</si>
  <si>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</si>
  <si>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</si>
  <si>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</si>
  <si>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</si>
  <si>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</si>
  <si>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</si>
  <si>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</si>
  <si>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</si>
  <si>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</si>
  <si>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</si>
  <si>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</si>
  <si>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</si>
  <si>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</si>
  <si>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</si>
  <si>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</si>
  <si>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</si>
  <si>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</si>
  <si>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</si>
  <si>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</si>
  <si>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</si>
  <si>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</si>
  <si>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</si>
  <si>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</si>
  <si>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</si>
  <si>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</si>
  <si>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</si>
  <si>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</si>
  <si>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</si>
  <si>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</si>
  <si>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</si>
  <si>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</si>
  <si>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</si>
  <si>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</si>
  <si>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</si>
  <si>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</si>
  <si>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</si>
  <si>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</si>
  <si>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</si>
  <si>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</si>
  <si>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</si>
  <si>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</si>
  <si>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</si>
  <si>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</si>
  <si>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</si>
  <si>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</si>
  <si>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</si>
  <si>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</si>
  <si>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</si>
  <si>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</si>
  <si>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</si>
  <si>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</si>
  <si>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</si>
  <si>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</si>
  <si>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</si>
  <si>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</si>
  <si>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</si>
  <si>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</si>
  <si>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</si>
  <si>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</si>
  <si>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</si>
  <si>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</si>
  <si>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</si>
  <si>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</si>
  <si>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</si>
  <si>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</si>
  <si>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</si>
  <si>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</si>
  <si>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</si>
  <si>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</si>
  <si>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</si>
  <si>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</si>
  <si>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</si>
  <si>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</si>
  <si>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</si>
  <si>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</si>
  <si>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</si>
  <si>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</si>
  <si>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</si>
  <si>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</si>
  <si>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</si>
  <si>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</si>
  <si>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</si>
  <si>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</si>
  <si>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</si>
  <si>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</si>
  <si>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</si>
  <si>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</si>
  <si>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</si>
  <si>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</si>
  <si>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</si>
  <si>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</si>
  <si>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</si>
  <si>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</si>
  <si>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</si>
  <si>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</si>
  <si>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</si>
  <si>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</si>
  <si>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</si>
  <si>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</si>
  <si>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</si>
  <si>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</si>
  <si>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</si>
  <si>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</si>
  <si>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</si>
  <si>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</si>
  <si>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</si>
  <si>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</si>
  <si>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</si>
  <si>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</si>
  <si>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</si>
  <si>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</si>
  <si>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</si>
  <si>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</si>
  <si>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</si>
  <si>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</si>
  <si>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</si>
  <si>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</si>
  <si>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</si>
  <si>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</si>
  <si>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</si>
  <si>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</si>
  <si>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</si>
  <si>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</si>
  <si>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</si>
  <si>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</si>
  <si>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</si>
  <si>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</si>
  <si>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</si>
  <si>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</si>
  <si>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</si>
  <si>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</si>
  <si>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</si>
  <si>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</si>
  <si>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</si>
  <si>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</si>
  <si>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</si>
  <si>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</si>
  <si>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</si>
  <si>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</si>
  <si>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</si>
  <si>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</si>
  <si>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</si>
  <si>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</si>
  <si>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</si>
  <si>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</si>
  <si>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</si>
  <si>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</si>
  <si>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</si>
  <si>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</si>
  <si>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</si>
  <si>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</si>
  <si>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</si>
  <si>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</si>
  <si>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</si>
  <si>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</si>
  <si>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</si>
  <si>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</si>
  <si>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</si>
  <si>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</si>
  <si>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</si>
  <si>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</si>
  <si>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</si>
  <si>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</si>
  <si>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</si>
  <si>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</si>
  <si>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</si>
  <si>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</si>
  <si>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</si>
  <si>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</si>
  <si>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</si>
  <si>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</si>
  <si>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</si>
  <si>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</si>
  <si>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</si>
  <si>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</si>
  <si>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</si>
  <si>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</si>
  <si>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</si>
  <si>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</si>
  <si>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</si>
  <si>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</si>
  <si>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</si>
  <si>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</si>
  <si>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</si>
  <si>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</si>
  <si>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</si>
  <si>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</si>
  <si>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</si>
  <si>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</si>
  <si>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</si>
  <si>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</si>
  <si>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</si>
  <si>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</si>
  <si>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</si>
  <si>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</si>
  <si>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</si>
  <si>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</si>
  <si>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</si>
  <si>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</si>
  <si>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</si>
  <si>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</si>
  <si>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</si>
  <si>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</si>
  <si>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</si>
  <si>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</si>
  <si>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</si>
  <si>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</si>
  <si>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</si>
  <si>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</si>
  <si>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</si>
  <si>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</si>
  <si>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</si>
  <si>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</si>
  <si>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</si>
  <si>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</si>
  <si>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</si>
  <si>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</si>
  <si>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</si>
  <si>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</si>
  <si>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</si>
  <si>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</si>
  <si>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</si>
  <si>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</si>
  <si>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</si>
  <si>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</si>
  <si>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</si>
  <si>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</si>
  <si>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</si>
  <si>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</si>
  <si>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</si>
  <si>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</si>
  <si>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</si>
  <si>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</si>
  <si>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</si>
  <si>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</si>
  <si>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</si>
  <si>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</si>
  <si>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</si>
  <si>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</si>
  <si>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</si>
  <si>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</si>
  <si>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</si>
  <si>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</si>
  <si>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</si>
  <si>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</si>
  <si>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</si>
  <si>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</si>
  <si>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</si>
  <si>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</si>
  <si>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</si>
  <si>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</si>
  <si>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</si>
  <si>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</si>
  <si>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</si>
  <si>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</si>
  <si>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</si>
  <si>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</si>
  <si>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</si>
  <si>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</si>
  <si>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</si>
  <si>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</si>
  <si>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</si>
  <si>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</si>
  <si>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</si>
  <si>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</si>
  <si>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</si>
  <si>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</si>
  <si>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</si>
  <si>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</si>
  <si>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</si>
  <si>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</si>
  <si>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</si>
  <si>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</si>
  <si>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</si>
  <si>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</si>
  <si>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</si>
  <si>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</si>
  <si>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</si>
  <si>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</si>
  <si>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</si>
  <si>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</si>
  <si>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</si>
  <si>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</si>
  <si>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</si>
  <si>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</si>
  <si>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</si>
  <si>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</si>
  <si>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</si>
  <si>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</si>
  <si>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</si>
  <si>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</si>
  <si>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</si>
  <si>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</si>
  <si>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</si>
  <si>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</si>
  <si>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</si>
  <si>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</si>
  <si>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</si>
  <si>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</si>
  <si>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</si>
  <si>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</si>
  <si>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</si>
  <si>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</si>
  <si>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</si>
  <si>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</si>
  <si>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</si>
  <si>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</si>
  <si>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</si>
  <si>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</si>
  <si>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</si>
  <si>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</si>
  <si>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</si>
  <si>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</si>
  <si>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</si>
  <si>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</si>
  <si>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</si>
  <si>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</si>
  <si>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</si>
  <si>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</si>
  <si>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</si>
  <si>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</si>
  <si>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</si>
  <si>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</si>
  <si>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</si>
  <si>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</si>
  <si>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</si>
  <si>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</si>
  <si>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</si>
  <si>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</si>
  <si>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</si>
  <si>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</si>
  <si>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</si>
  <si>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</si>
  <si>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</si>
  <si>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</si>
  <si>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</si>
  <si>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</si>
  <si>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</si>
  <si>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</si>
  <si>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</si>
  <si>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</si>
  <si>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</si>
  <si>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</si>
  <si>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</si>
  <si>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</si>
  <si>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</si>
  <si>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</si>
  <si>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</si>
  <si>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</si>
  <si>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</si>
  <si>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</si>
  <si>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</si>
  <si>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</si>
  <si>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</si>
  <si>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</si>
  <si>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</si>
  <si>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</si>
  <si>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</si>
  <si>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</si>
  <si>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</si>
  <si>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</si>
  <si>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</si>
  <si>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</si>
  <si>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</si>
  <si>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</si>
  <si>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</si>
  <si>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</si>
  <si>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</si>
  <si>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</si>
  <si>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</si>
  <si>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</si>
  <si>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</si>
  <si>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</si>
  <si>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</si>
  <si>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</si>
  <si>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</si>
  <si>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</si>
  <si>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</si>
  <si>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</si>
  <si>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</si>
  <si>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</si>
  <si>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</si>
  <si>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</si>
  <si>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</si>
  <si>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</si>
  <si>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</si>
  <si>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</si>
  <si>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</si>
  <si>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</si>
  <si>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</si>
  <si>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</si>
  <si>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</si>
  <si>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</si>
  <si>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</si>
  <si>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</si>
  <si>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</si>
  <si>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</si>
  <si>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</si>
  <si>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</si>
  <si>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</si>
  <si>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</si>
  <si>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</si>
  <si>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</si>
  <si>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</si>
  <si>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</si>
  <si>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</si>
  <si>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</si>
  <si>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</si>
  <si>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</si>
  <si>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</si>
  <si>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</si>
  <si>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</si>
  <si>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</si>
  <si>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</si>
  <si>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</si>
  <si>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</si>
  <si>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</si>
  <si>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</si>
  <si>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</si>
  <si>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</si>
  <si>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</si>
  <si>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</si>
  <si>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</si>
  <si>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</si>
  <si>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</si>
  <si>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</si>
  <si>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</si>
  <si>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</si>
  <si>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</si>
  <si>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</si>
  <si>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</si>
  <si>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</si>
  <si>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</si>
  <si>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</si>
  <si>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</si>
  <si>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</si>
  <si>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</si>
  <si>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</si>
  <si>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</si>
  <si>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</si>
  <si>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</si>
  <si>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</si>
  <si>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</si>
  <si>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</si>
  <si>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</si>
  <si>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</si>
  <si>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</si>
  <si>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</si>
  <si>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</si>
  <si>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</si>
  <si>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</si>
  <si>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</si>
  <si>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</si>
  <si>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</si>
  <si>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</si>
  <si>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</si>
  <si>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</si>
  <si>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</si>
  <si>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</si>
  <si>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</si>
  <si>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</si>
  <si>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</si>
  <si>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</si>
  <si>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</si>
  <si>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</si>
  <si>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</si>
  <si>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</si>
  <si>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</si>
  <si>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</si>
  <si>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</si>
  <si>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</si>
  <si>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</si>
  <si>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</si>
  <si>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</si>
  <si>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</si>
  <si>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</si>
  <si>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</si>
  <si>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</si>
  <si>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</si>
  <si>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</si>
  <si>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</si>
  <si>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</si>
  <si>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</si>
  <si>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</si>
  <si>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</si>
  <si>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</si>
  <si>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</si>
  <si>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</si>
  <si>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</si>
  <si>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</si>
  <si>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</si>
  <si>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</si>
  <si>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</si>
  <si>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</si>
  <si>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</si>
  <si>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</si>
  <si>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</si>
  <si>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</si>
  <si>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</si>
  <si>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</si>
  <si>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</si>
  <si>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</si>
  <si>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</si>
  <si>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</si>
  <si>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</si>
  <si>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</si>
  <si>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</si>
  <si>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</si>
  <si>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</si>
  <si>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</si>
  <si>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</si>
  <si>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</si>
  <si>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</si>
  <si>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</si>
  <si>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</si>
  <si>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</si>
  <si>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</si>
  <si>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</si>
  <si>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</si>
  <si>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</si>
  <si>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</si>
  <si>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</si>
  <si>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</si>
  <si>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</si>
  <si>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</si>
  <si>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</si>
  <si>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</si>
  <si>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</si>
  <si>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</si>
  <si>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</si>
  <si>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</si>
  <si>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</si>
  <si>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</si>
  <si>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</si>
  <si>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</si>
  <si>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</si>
  <si>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</si>
  <si>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</si>
  <si>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</si>
  <si>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</si>
  <si>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</si>
  <si>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</si>
  <si>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</si>
  <si>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</si>
  <si>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</si>
  <si>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</si>
  <si>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</si>
  <si>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</si>
  <si>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</si>
  <si>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</si>
  <si>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</si>
  <si>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</si>
  <si>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</si>
  <si>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</si>
  <si>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</si>
  <si>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</si>
  <si>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</si>
  <si>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</si>
  <si>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</si>
  <si>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</si>
  <si>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</si>
  <si>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</si>
  <si>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</si>
  <si>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</si>
  <si>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</si>
  <si>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</si>
  <si>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</si>
  <si>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</si>
  <si>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</si>
  <si>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</si>
  <si>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</si>
  <si>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</si>
  <si>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</si>
  <si>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</si>
  <si>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</si>
  <si>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</si>
  <si>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</si>
  <si>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</si>
  <si>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</si>
  <si>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</si>
  <si>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</si>
  <si>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</si>
  <si>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</si>
  <si>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</si>
  <si>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</si>
  <si>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</si>
  <si>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</si>
  <si>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</si>
  <si>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</si>
  <si>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</si>
  <si>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</si>
  <si>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</si>
  <si>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</si>
  <si>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</si>
  <si>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</si>
  <si>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</si>
  <si>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</si>
  <si>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</si>
  <si>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</si>
  <si>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</si>
  <si>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</si>
  <si>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</si>
  <si>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</si>
  <si>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</si>
  <si>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</si>
  <si>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</si>
  <si>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</si>
  <si>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</si>
  <si>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</si>
  <si>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</si>
  <si>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</si>
  <si>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</si>
  <si>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</si>
  <si>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</si>
  <si>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</si>
  <si>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</si>
  <si>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</si>
  <si>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</si>
  <si>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</si>
  <si>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</si>
  <si>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</si>
  <si>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</si>
  <si>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</si>
  <si>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</si>
  <si>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</si>
  <si>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</si>
  <si>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</si>
  <si>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</si>
  <si>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</si>
  <si>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</si>
  <si>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</si>
  <si>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</si>
  <si>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</si>
  <si>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</si>
  <si>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</si>
  <si>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</si>
  <si>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</si>
  <si>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</si>
  <si>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</si>
  <si>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</si>
  <si>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</si>
  <si>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</si>
  <si>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</si>
  <si>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</si>
  <si>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</si>
  <si>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</si>
  <si>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</si>
  <si>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</si>
  <si>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</si>
  <si>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</si>
  <si>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</si>
  <si>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</si>
  <si>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</si>
  <si>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</si>
  <si>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</si>
  <si>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</si>
  <si>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</si>
  <si>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</si>
  <si>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</si>
  <si>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</si>
  <si>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</si>
  <si>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</si>
  <si>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</si>
  <si>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</si>
  <si>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</si>
  <si>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</si>
  <si>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</si>
  <si>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</si>
  <si>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</si>
  <si>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</si>
  <si>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</si>
  <si>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</si>
  <si>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</si>
  <si>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</si>
  <si>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</si>
  <si>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</si>
  <si>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</si>
  <si>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</si>
  <si>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</si>
  <si>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</si>
  <si>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</si>
  <si>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</si>
  <si>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</si>
  <si>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</si>
  <si>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</si>
  <si>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</si>
  <si>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</si>
  <si>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</si>
  <si>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</si>
  <si>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</si>
  <si>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</si>
  <si>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</si>
  <si>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</si>
  <si>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</si>
  <si>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</si>
  <si>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</si>
  <si>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</si>
  <si>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</si>
  <si>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</si>
  <si>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</si>
  <si>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</si>
  <si>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</si>
  <si>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</si>
  <si>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</si>
  <si>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</si>
  <si>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</si>
  <si>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</si>
  <si>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</si>
  <si>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</si>
  <si>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</si>
  <si>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</si>
  <si>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</si>
  <si>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</si>
  <si>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</si>
  <si>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</si>
  <si>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</si>
  <si>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</si>
  <si>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</si>
  <si>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</si>
  <si>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</si>
  <si>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</si>
  <si>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</si>
  <si>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</si>
  <si>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</si>
  <si>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</si>
  <si>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</si>
  <si>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</si>
  <si>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</si>
  <si>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</si>
  <si>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</si>
  <si>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</si>
  <si>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</si>
  <si>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</si>
  <si>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</si>
  <si>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</si>
  <si>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</si>
  <si>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</si>
  <si>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</si>
  <si>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</si>
  <si>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</si>
  <si>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</si>
  <si>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</si>
  <si>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</si>
  <si>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</si>
  <si>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</si>
  <si>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</si>
  <si>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</si>
  <si>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</si>
  <si>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</si>
  <si>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</si>
  <si>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</si>
  <si>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</si>
  <si>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</si>
  <si>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</si>
  <si>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</si>
  <si>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</si>
  <si>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</si>
  <si>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</si>
  <si>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</si>
  <si>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</si>
  <si>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</si>
  <si>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</si>
  <si>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</si>
  <si>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</si>
  <si>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</si>
  <si>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</si>
  <si>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</si>
  <si>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</si>
  <si>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</si>
  <si>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</si>
  <si>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</si>
  <si>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</si>
  <si>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</si>
  <si>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</si>
  <si>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</si>
  <si>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</si>
  <si>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</si>
  <si>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</si>
  <si>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</si>
  <si>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</si>
  <si>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</si>
  <si>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</si>
  <si>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</si>
  <si>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</si>
  <si>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</si>
  <si>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</si>
  <si>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</si>
  <si>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</si>
  <si>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</si>
  <si>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</si>
  <si>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</si>
  <si>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</si>
  <si>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</si>
  <si>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</si>
  <si>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</si>
  <si>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</si>
  <si>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</si>
  <si>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</si>
  <si>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</si>
  <si>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</si>
  <si>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</si>
  <si>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</si>
  <si>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</si>
  <si>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</si>
  <si>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</si>
  <si>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</si>
  <si>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</si>
  <si>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</si>
  <si>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</si>
  <si>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</si>
  <si>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</si>
  <si>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</si>
  <si>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</si>
  <si>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</si>
  <si>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</si>
  <si>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</si>
  <si>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</si>
  <si>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</si>
  <si>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</si>
  <si>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</si>
  <si>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</si>
  <si>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</si>
  <si>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</si>
  <si>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</si>
  <si>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</si>
  <si>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</si>
  <si>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</si>
  <si>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</si>
  <si>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</si>
  <si>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</si>
  <si>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</si>
  <si>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</si>
  <si>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</si>
  <si>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</si>
  <si>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</si>
  <si>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</si>
  <si>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</si>
  <si>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</si>
  <si>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</si>
  <si>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</si>
  <si>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</si>
  <si>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</si>
  <si>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</si>
  <si>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</si>
  <si>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</si>
  <si>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</si>
  <si>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</si>
  <si>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</si>
  <si>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</si>
  <si>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</si>
  <si>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</si>
  <si>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</si>
  <si>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</si>
  <si>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</si>
  <si>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</si>
  <si>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</si>
  <si>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</si>
  <si>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</si>
  <si>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</si>
  <si>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</si>
  <si>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</si>
  <si>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</si>
  <si>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</si>
  <si>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</si>
  <si>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</si>
  <si>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</si>
  <si>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</si>
  <si>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</si>
  <si>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</si>
  <si>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</si>
  <si>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</si>
  <si>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</si>
  <si>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</si>
  <si>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</si>
  <si>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</si>
  <si>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</si>
  <si>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</si>
  <si>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</si>
  <si>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</si>
  <si>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</si>
  <si>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</si>
  <si>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</si>
  <si>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</si>
  <si>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</si>
  <si>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</si>
  <si>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</si>
  <si>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</si>
  <si>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</si>
  <si>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</si>
  <si>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</si>
  <si>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</si>
  <si>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</si>
  <si>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</si>
  <si>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</si>
  <si>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</si>
  <si>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</si>
  <si>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</si>
  <si>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</si>
  <si>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</si>
  <si>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</si>
  <si>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</si>
  <si>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</si>
  <si>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</si>
  <si>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</si>
  <si>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</si>
  <si>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</si>
  <si>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</si>
  <si>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</si>
  <si>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</si>
  <si>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</si>
  <si>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</si>
  <si>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</si>
  <si>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</si>
  <si>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</si>
  <si>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</si>
  <si>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</si>
  <si>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</si>
  <si>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</si>
  <si>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</si>
  <si>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</si>
  <si>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</si>
  <si>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</si>
  <si>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</si>
  <si>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</si>
  <si>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</si>
  <si>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</si>
  <si>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</si>
  <si>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</si>
  <si>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</si>
  <si>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</si>
  <si>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</si>
  <si>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</si>
  <si>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</si>
  <si>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</si>
  <si>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</si>
  <si>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</si>
  <si>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</si>
  <si>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</si>
  <si>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</si>
  <si>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</si>
  <si>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</si>
  <si>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</si>
  <si>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</si>
  <si>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</si>
  <si>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</si>
  <si>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</si>
  <si>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</si>
  <si>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</si>
  <si>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</si>
  <si>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</si>
  <si>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</si>
  <si>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</si>
  <si>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</si>
  <si>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</si>
  <si>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</si>
  <si>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</si>
  <si>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</si>
  <si>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</si>
  <si>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</si>
  <si>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</si>
  <si>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</si>
  <si>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</si>
  <si>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</si>
  <si>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</si>
  <si>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</si>
  <si>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</si>
  <si>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</si>
  <si>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</si>
  <si>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</si>
  <si>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</si>
  <si>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</si>
  <si>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</si>
  <si>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</si>
  <si>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</si>
  <si>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</si>
  <si>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</si>
  <si>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</si>
  <si>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</si>
  <si>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</si>
  <si>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</si>
  <si>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</si>
  <si>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</si>
  <si>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</si>
  <si>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</si>
  <si>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</si>
  <si>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</si>
  <si>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</si>
  <si>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</si>
  <si>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</si>
  <si>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</si>
  <si>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</si>
  <si>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</si>
  <si>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</si>
  <si>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</si>
  <si>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</si>
  <si>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</si>
  <si>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</si>
  <si>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</si>
  <si>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</si>
  <si>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</si>
  <si>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</si>
  <si>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</si>
  <si>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</si>
  <si>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</si>
  <si>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</si>
  <si>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</si>
  <si>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</si>
  <si>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</si>
  <si>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</si>
  <si>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</si>
  <si>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</si>
  <si>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</si>
  <si>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</si>
  <si>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</si>
  <si>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</si>
  <si>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</si>
  <si>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</si>
  <si>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</si>
  <si>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</si>
  <si>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</si>
  <si>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</si>
  <si>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</si>
  <si>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</si>
  <si>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</si>
  <si>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</si>
  <si>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</si>
  <si>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</si>
  <si>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</si>
  <si>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</si>
  <si>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</si>
  <si>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</si>
  <si>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</si>
  <si>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</si>
  <si>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</si>
  <si>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</si>
  <si>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</si>
  <si>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</si>
  <si>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</si>
  <si>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</si>
  <si>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</si>
  <si>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</si>
  <si>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</si>
  <si>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</si>
  <si>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</si>
  <si>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</si>
  <si>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</si>
  <si>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</si>
  <si>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</si>
  <si>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</si>
  <si>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</si>
  <si>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</si>
  <si>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</si>
  <si>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</si>
  <si>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</si>
  <si>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</si>
  <si>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</si>
  <si>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</si>
  <si>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</si>
  <si>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</si>
  <si>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</si>
  <si>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</si>
  <si>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</si>
  <si>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</si>
  <si>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</si>
  <si>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</si>
  <si>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</si>
  <si>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</si>
  <si>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</si>
  <si>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</si>
  <si>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</si>
  <si>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</si>
  <si>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</si>
  <si>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</si>
  <si>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</si>
  <si>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</si>
  <si>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</si>
  <si>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</si>
  <si>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</si>
  <si>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</si>
  <si>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</si>
  <si>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</si>
  <si>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</si>
  <si>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</si>
  <si>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</si>
  <si>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</si>
  <si>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</si>
  <si>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</si>
  <si>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</si>
  <si>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</si>
  <si>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</si>
  <si>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</si>
  <si>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</si>
  <si>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</si>
  <si>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</si>
  <si>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</si>
  <si>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</si>
  <si>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</si>
  <si>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</si>
  <si>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</si>
  <si>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</si>
  <si>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</si>
  <si>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</si>
  <si>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</si>
  <si>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</si>
  <si>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</si>
  <si>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</si>
  <si>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</si>
  <si>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</si>
  <si>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</si>
  <si>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</si>
  <si>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</si>
  <si>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</si>
  <si>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</si>
  <si>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</si>
  <si>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</si>
  <si>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</si>
  <si>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</si>
  <si>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</si>
  <si>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</si>
  <si>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</si>
  <si>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</si>
  <si>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</si>
  <si>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</si>
  <si>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</si>
  <si>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</si>
  <si>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</si>
  <si>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</si>
  <si>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</si>
  <si>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</si>
  <si>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</si>
  <si>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</si>
  <si>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</si>
  <si>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</si>
  <si>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</si>
  <si>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</si>
  <si>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</si>
  <si>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</si>
  <si>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</si>
  <si>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</si>
  <si>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</si>
  <si>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</si>
  <si>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</si>
  <si>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</si>
  <si>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</si>
  <si>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</si>
  <si>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</si>
  <si>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</si>
  <si>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</si>
  <si>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</si>
  <si>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</si>
  <si>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</si>
  <si>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</si>
  <si>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</si>
  <si>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</si>
  <si>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</si>
  <si>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</si>
  <si>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</si>
  <si>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</si>
  <si>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</si>
  <si>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</si>
  <si>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</si>
  <si>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</si>
  <si>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</si>
  <si>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</si>
  <si>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</si>
  <si>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</si>
  <si>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</si>
  <si>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</si>
  <si>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</si>
  <si>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</si>
  <si>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</si>
  <si>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</si>
  <si>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</si>
  <si>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</si>
  <si>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</si>
  <si>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</si>
  <si>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</si>
  <si>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</si>
  <si>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</si>
  <si>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</si>
  <si>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</si>
  <si>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</si>
  <si>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</si>
  <si>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</si>
  <si>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</si>
  <si>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</si>
  <si>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</si>
  <si>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</si>
  <si>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</si>
  <si>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</si>
  <si>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</si>
  <si>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</si>
  <si>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</si>
  <si>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</si>
  <si>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</si>
  <si>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</si>
  <si>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</si>
  <si>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</si>
  <si>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</si>
  <si>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</si>
  <si>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</si>
  <si>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</si>
  <si>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</si>
  <si>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</si>
  <si>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</si>
  <si>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</si>
  <si>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</si>
  <si>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</si>
  <si>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</si>
  <si>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</si>
  <si>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</si>
  <si>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</si>
  <si>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</si>
  <si>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</si>
  <si>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</si>
  <si>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</si>
  <si>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</si>
  <si>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</si>
  <si>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</si>
  <si>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</si>
  <si>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</si>
  <si>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</si>
  <si>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</si>
  <si>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</si>
  <si>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</si>
  <si>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</si>
  <si>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</si>
  <si>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</si>
  <si>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</si>
  <si>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</si>
  <si>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</si>
  <si>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</si>
  <si>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</si>
  <si>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</si>
  <si>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</si>
  <si>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</si>
  <si>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</si>
  <si>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</si>
  <si>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</si>
  <si>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</si>
  <si>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</si>
  <si>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</si>
  <si>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</si>
  <si>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</si>
  <si>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</si>
  <si>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</si>
  <si>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</si>
  <si>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</si>
  <si>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</si>
  <si>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</si>
  <si>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</si>
  <si>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</si>
  <si>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</si>
  <si>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</si>
  <si>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</si>
  <si>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</si>
  <si>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</si>
  <si>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</si>
  <si>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</si>
  <si>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</si>
  <si>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</si>
  <si>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</si>
  <si>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</si>
  <si>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</si>
  <si>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</si>
  <si>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</si>
  <si>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</si>
  <si>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</si>
  <si>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</si>
  <si>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</si>
  <si>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</si>
  <si>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</si>
  <si>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</si>
  <si>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</si>
  <si>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</si>
  <si>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</si>
  <si>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</si>
  <si>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</si>
  <si>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</si>
  <si>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</si>
  <si>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</si>
  <si>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</si>
  <si>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</si>
  <si>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</si>
  <si>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</si>
  <si>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</si>
  <si>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</si>
  <si>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</si>
  <si>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</si>
  <si>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</si>
  <si>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</si>
  <si>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</si>
  <si>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</si>
  <si>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</si>
  <si>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</si>
  <si>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</si>
  <si>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</si>
  <si>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</si>
  <si>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</si>
  <si>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</si>
  <si>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</si>
  <si>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</si>
  <si>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</si>
  <si>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</si>
  <si>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</si>
  <si>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</si>
  <si>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</si>
  <si>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</si>
  <si>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</si>
  <si>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</si>
  <si>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</si>
  <si>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</si>
  <si>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</si>
  <si>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</si>
  <si>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</si>
  <si>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</si>
  <si>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</si>
  <si>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</si>
  <si>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</si>
  <si>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</si>
  <si>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</si>
  <si>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</si>
  <si>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</si>
  <si>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</si>
  <si>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</si>
  <si>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</si>
  <si>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</si>
  <si>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</si>
  <si>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</si>
  <si>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</si>
  <si>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</si>
  <si>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</si>
  <si>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</si>
  <si>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</si>
  <si>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</si>
  <si>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</si>
  <si>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</si>
  <si>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</si>
  <si>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</si>
  <si>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</si>
  <si>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</si>
  <si>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</si>
  <si>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</si>
  <si>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</si>
  <si>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</si>
  <si>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</si>
  <si>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</si>
  <si>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</si>
  <si>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</si>
  <si>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</si>
  <si>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</si>
  <si>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</si>
  <si>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</si>
  <si>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</si>
  <si>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</si>
  <si>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</si>
  <si>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</si>
  <si>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</si>
  <si>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</si>
  <si>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</si>
  <si>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</si>
  <si>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</si>
  <si>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</si>
  <si>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</si>
  <si>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</si>
  <si>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</si>
  <si>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</si>
  <si>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</si>
  <si>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</si>
  <si>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</si>
  <si>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</si>
  <si>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</si>
  <si>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</si>
  <si>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</si>
  <si>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</si>
  <si>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</si>
  <si>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</si>
  <si>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</si>
  <si>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</si>
  <si>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</si>
  <si>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</si>
  <si>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</si>
  <si>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</si>
  <si>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</si>
  <si>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</si>
  <si>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</si>
  <si>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</si>
  <si>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</si>
  <si>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</si>
  <si>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</si>
  <si>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</si>
  <si>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</si>
  <si>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</si>
  <si>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</si>
  <si>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</si>
  <si>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</si>
  <si>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</si>
  <si>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</si>
  <si>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</si>
  <si>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</si>
  <si>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</si>
  <si>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</si>
  <si>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</si>
  <si>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</si>
  <si>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</si>
  <si>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</si>
  <si>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</si>
  <si>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</si>
  <si>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</si>
  <si>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</si>
  <si>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</si>
  <si>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</si>
  <si>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</si>
  <si>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</si>
  <si>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</si>
  <si>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</si>
  <si>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</si>
  <si>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</si>
  <si>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</si>
  <si>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</si>
  <si>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</si>
  <si>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</si>
  <si>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</si>
  <si>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</si>
  <si>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</si>
  <si>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</si>
  <si>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</si>
  <si>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</si>
  <si>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</si>
  <si>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</si>
  <si>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</si>
  <si>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</si>
  <si>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</si>
  <si>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</si>
  <si>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</si>
  <si>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</si>
  <si>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</si>
  <si>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</si>
  <si>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</si>
  <si>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</si>
  <si>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</si>
  <si>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</si>
  <si>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</si>
  <si>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</si>
  <si>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</si>
  <si>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</si>
  <si>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</si>
  <si>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</si>
  <si>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</si>
  <si>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</si>
  <si>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</si>
  <si>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</si>
  <si>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</si>
  <si>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</si>
  <si>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</si>
  <si>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</si>
  <si>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</si>
  <si>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</si>
  <si>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</si>
  <si>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</si>
  <si>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</si>
  <si>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</si>
  <si>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</si>
  <si>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</si>
  <si>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</si>
  <si>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</si>
  <si>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</si>
  <si>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</si>
  <si>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</si>
  <si>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</si>
  <si>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</si>
  <si>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</si>
  <si>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</si>
  <si>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</si>
  <si>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</si>
  <si>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</si>
  <si>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</si>
  <si>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</si>
  <si>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</si>
  <si>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</si>
  <si>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</si>
  <si>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</si>
  <si>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</si>
  <si>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</si>
  <si>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</si>
  <si>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</si>
  <si>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</si>
  <si>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</si>
  <si>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</si>
  <si>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</si>
  <si>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</si>
  <si>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</si>
  <si>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</si>
  <si>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</si>
  <si>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</si>
  <si>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</si>
  <si>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</si>
  <si>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</si>
  <si>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</si>
  <si>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</si>
  <si>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</si>
  <si>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</si>
  <si>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</si>
  <si>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</si>
  <si>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</si>
  <si>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</si>
  <si>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</si>
  <si>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</si>
  <si>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</si>
  <si>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</si>
  <si>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</si>
  <si>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</si>
  <si>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</si>
  <si>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</si>
  <si>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</si>
  <si>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</si>
  <si>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</si>
  <si>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</si>
  <si>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</si>
  <si>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</si>
  <si>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</si>
  <si>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</si>
  <si>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</si>
  <si>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</si>
  <si>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</si>
  <si>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</si>
  <si>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</si>
  <si>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</si>
  <si>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</si>
  <si>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</si>
  <si>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</si>
  <si>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</si>
  <si>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</si>
  <si>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</si>
  <si>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</si>
  <si>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</si>
  <si>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</si>
  <si>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</si>
  <si>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</si>
  <si>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</si>
  <si>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</si>
  <si>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</si>
  <si>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</si>
  <si>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</si>
  <si>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</si>
  <si>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</si>
  <si>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</si>
  <si>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</si>
  <si>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</si>
  <si>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</si>
  <si>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</si>
  <si>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</si>
  <si>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</si>
  <si>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</si>
  <si>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</si>
  <si>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</si>
  <si>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</si>
  <si>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</si>
  <si>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</si>
  <si>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</si>
  <si>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</si>
  <si>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</si>
  <si>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</si>
  <si>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</si>
  <si>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</si>
  <si>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</si>
  <si>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</si>
  <si>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</si>
  <si>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</si>
  <si>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</si>
  <si>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</si>
  <si>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</si>
  <si>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</si>
  <si>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</si>
  <si>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</si>
  <si>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</si>
  <si>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</si>
  <si>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</si>
  <si>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</si>
  <si>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</si>
  <si>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</si>
  <si>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</si>
  <si>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</si>
  <si>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</si>
  <si>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</si>
  <si>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</si>
  <si>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</si>
  <si>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</si>
  <si>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</si>
  <si>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</si>
  <si>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</si>
  <si>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</si>
  <si>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</si>
  <si>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</si>
  <si>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</si>
  <si>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</si>
  <si>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</si>
  <si>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</si>
  <si>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</si>
  <si>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</si>
  <si>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</si>
  <si>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</si>
  <si>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</si>
  <si>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</si>
  <si>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</si>
  <si>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</si>
  <si>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</si>
  <si>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</si>
  <si>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</si>
  <si>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</si>
  <si>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</si>
  <si>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</si>
  <si>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</si>
  <si>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</si>
  <si>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</si>
  <si>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</si>
  <si>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</si>
  <si>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</si>
  <si>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</si>
  <si>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</si>
  <si>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</si>
  <si>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</si>
  <si>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</si>
  <si>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</si>
  <si>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</si>
  <si>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</si>
  <si>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</si>
  <si>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</si>
  <si>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</si>
  <si>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</si>
  <si>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</si>
  <si>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</si>
  <si>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</si>
  <si>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</si>
  <si>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</si>
  <si>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</si>
  <si>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</si>
  <si>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</si>
  <si>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</si>
  <si>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</si>
  <si>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</si>
  <si>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</si>
  <si>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</si>
  <si>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</si>
  <si>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</si>
  <si>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</si>
  <si>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</si>
  <si>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</si>
  <si>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</si>
  <si>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</si>
  <si>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</si>
  <si>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</si>
  <si>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</si>
  <si>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</si>
  <si>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</si>
  <si>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</si>
  <si>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</si>
  <si>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</si>
  <si>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</si>
  <si>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</si>
  <si>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</si>
  <si>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</si>
  <si>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</si>
  <si>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</si>
  <si>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</si>
  <si>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</si>
  <si>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</si>
  <si>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</si>
  <si>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</si>
  <si>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</si>
  <si>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</si>
  <si>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</si>
  <si>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</si>
  <si>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</si>
  <si>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</si>
  <si>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</si>
  <si>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</si>
  <si>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</si>
  <si>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</si>
  <si>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</si>
  <si>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</si>
  <si>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</si>
  <si>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</si>
  <si>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</si>
  <si>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</si>
  <si>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</si>
  <si>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</si>
  <si>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</si>
  <si>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</si>
  <si>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</si>
  <si>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</si>
  <si>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</si>
  <si>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</si>
  <si>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</si>
  <si>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</si>
  <si>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</si>
  <si>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</si>
  <si>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</si>
  <si>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</si>
  <si>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</si>
  <si>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</si>
  <si>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</si>
  <si>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</si>
  <si>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</si>
  <si>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</si>
  <si>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</si>
  <si>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</si>
  <si>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</si>
  <si>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</si>
  <si>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</si>
  <si>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</si>
  <si>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</si>
  <si>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</si>
  <si>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</si>
  <si>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</si>
  <si>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</si>
  <si>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</si>
  <si>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</si>
  <si>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</si>
  <si>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</si>
  <si>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</si>
  <si>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</si>
  <si>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</si>
  <si>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</si>
  <si>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</si>
  <si>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</si>
  <si>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</si>
  <si>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</si>
  <si>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</si>
  <si>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</si>
  <si>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</si>
  <si>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</si>
  <si>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</si>
  <si>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</si>
  <si>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</si>
  <si>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</si>
  <si>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</si>
  <si>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</si>
  <si>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</si>
  <si>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</si>
  <si>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</si>
  <si>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</si>
  <si>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</si>
  <si>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</si>
  <si>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</si>
  <si>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</si>
  <si>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</si>
  <si>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</si>
  <si>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</si>
  <si>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</si>
  <si>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</si>
  <si>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</si>
  <si>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</si>
  <si>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</si>
  <si>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</si>
  <si>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</si>
  <si>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</si>
  <si>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</si>
  <si>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</si>
  <si>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</si>
  <si>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</si>
  <si>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</si>
  <si>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</si>
  <si>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</si>
  <si>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</si>
  <si>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</si>
  <si>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</si>
  <si>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</si>
  <si>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</si>
  <si>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</si>
  <si>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</si>
  <si>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</si>
  <si>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</si>
  <si>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</si>
  <si>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</si>
  <si>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</si>
  <si>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</si>
  <si>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</si>
  <si>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</si>
  <si>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</si>
  <si>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</si>
  <si>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</si>
  <si>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</si>
  <si>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</si>
  <si>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</si>
  <si>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</si>
  <si>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</si>
  <si>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</si>
  <si>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</si>
  <si>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</si>
  <si>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</si>
  <si>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</si>
  <si>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</si>
  <si>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</si>
  <si>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</si>
  <si>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</si>
  <si>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</si>
  <si>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</si>
  <si>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</si>
  <si>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</si>
  <si>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</si>
  <si>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</si>
  <si>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</si>
  <si>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</si>
  <si>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</si>
  <si>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</si>
  <si>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</si>
  <si>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</si>
  <si>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</si>
  <si>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</si>
  <si>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</si>
  <si>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</si>
  <si>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</si>
  <si>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</si>
  <si>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</si>
  <si>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</si>
  <si>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</si>
  <si>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</si>
  <si>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</si>
  <si>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</si>
  <si>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</si>
  <si>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</si>
  <si>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</si>
  <si>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</si>
  <si>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</si>
  <si>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</si>
  <si>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</si>
  <si>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</si>
  <si>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</si>
  <si>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</si>
  <si>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</si>
  <si>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</si>
  <si>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</si>
  <si>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</si>
  <si>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</si>
  <si>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</si>
  <si>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</si>
  <si>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</si>
  <si>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</si>
  <si>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</si>
  <si>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</si>
  <si>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</si>
  <si>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</si>
  <si>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</si>
  <si>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</si>
  <si>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</si>
  <si>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</si>
  <si>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</si>
  <si>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</si>
  <si>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</si>
  <si>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</si>
  <si>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</si>
  <si>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</si>
  <si>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</si>
  <si>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</si>
  <si>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</si>
  <si>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</si>
  <si>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</si>
  <si>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</si>
  <si>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</si>
  <si>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</si>
  <si>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</si>
  <si>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</si>
  <si>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</si>
  <si>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</si>
  <si>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</si>
  <si>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</si>
  <si>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</si>
  <si>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</si>
  <si>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</si>
  <si>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</si>
  <si>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</si>
  <si>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</si>
  <si>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</si>
  <si>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</si>
  <si>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</si>
  <si>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</si>
  <si>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</si>
  <si>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</si>
  <si>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</si>
  <si>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</si>
  <si>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</si>
  <si>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</si>
  <si>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</si>
  <si>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</si>
  <si>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</si>
  <si>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</si>
  <si>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</si>
  <si>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</si>
  <si>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</si>
  <si>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</si>
  <si>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</si>
  <si>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</si>
  <si>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</si>
  <si>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</si>
  <si>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</si>
  <si>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</si>
  <si>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</si>
  <si>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</si>
  <si>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</si>
  <si>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</si>
  <si>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</si>
  <si>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</si>
  <si>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</si>
  <si>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</si>
  <si>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</si>
  <si>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</si>
  <si>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</si>
  <si>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</si>
  <si>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</si>
  <si>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</si>
  <si>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</si>
  <si>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</si>
  <si>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</si>
  <si>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</si>
  <si>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</si>
  <si>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</si>
  <si>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</si>
  <si>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</si>
  <si>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</si>
  <si>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</si>
  <si>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</si>
  <si>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</si>
  <si>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</si>
  <si>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</si>
  <si>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</si>
  <si>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</si>
  <si>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</si>
  <si>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</si>
  <si>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</si>
  <si>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</si>
  <si>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</si>
  <si>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</si>
  <si>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</si>
  <si>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</si>
  <si>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</si>
  <si>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</si>
  <si>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</si>
  <si>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</si>
  <si>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</si>
  <si>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</si>
  <si>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</si>
  <si>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</si>
  <si>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</si>
  <si>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</si>
  <si>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</si>
  <si>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</si>
  <si>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</si>
  <si>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</si>
  <si>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</si>
  <si>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</si>
  <si>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</si>
  <si>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</si>
  <si>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</si>
  <si>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</si>
  <si>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</si>
  <si>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</si>
  <si>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</si>
  <si>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</si>
  <si>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</si>
  <si>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</si>
  <si>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</si>
  <si>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</si>
  <si>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</si>
  <si>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</si>
  <si>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</si>
  <si>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</si>
  <si>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</si>
  <si>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</si>
  <si>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</si>
  <si>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</si>
  <si>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</si>
  <si>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</si>
  <si>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</si>
  <si>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</si>
  <si>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</si>
  <si>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</si>
  <si>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</si>
  <si>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</si>
  <si>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</si>
  <si>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</si>
  <si>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</si>
  <si>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</si>
  <si>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</si>
  <si>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</si>
  <si>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</si>
  <si>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</si>
  <si>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</si>
  <si>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</si>
  <si>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</si>
  <si>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</si>
  <si>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</si>
  <si>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</si>
  <si>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</si>
  <si>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</si>
  <si>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</si>
  <si>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</si>
  <si>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</si>
  <si>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</si>
  <si>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</si>
  <si>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</si>
  <si>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</si>
  <si>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</si>
  <si>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</si>
  <si>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</si>
  <si>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</si>
  <si>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</si>
  <si>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</si>
  <si>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</si>
  <si>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</si>
  <si>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</si>
  <si>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</si>
  <si>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</si>
  <si>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</si>
  <si>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</si>
  <si>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</si>
  <si>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</si>
  <si>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</si>
  <si>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</si>
  <si>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</si>
  <si>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</si>
  <si>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</si>
  <si>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</si>
  <si>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</si>
  <si>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</si>
  <si>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</si>
  <si>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</si>
  <si>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</si>
  <si>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</si>
  <si>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</si>
  <si>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</si>
  <si>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</si>
  <si>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</si>
  <si>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</si>
  <si>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</si>
  <si>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</si>
  <si>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</si>
  <si>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</si>
  <si>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</si>
  <si>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</si>
  <si>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</si>
  <si>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</si>
  <si>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</si>
  <si>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</si>
  <si>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</si>
  <si>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</si>
  <si>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</si>
  <si>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</si>
  <si>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</si>
  <si>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</si>
  <si>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</si>
  <si>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</si>
  <si>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</si>
  <si>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</si>
  <si>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</si>
  <si>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</si>
  <si>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</si>
  <si>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</si>
  <si>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</si>
  <si>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</si>
  <si>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</si>
  <si>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</si>
  <si>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</si>
  <si>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</si>
  <si>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</si>
  <si>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</si>
  <si>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</si>
  <si>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</si>
  <si>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</si>
  <si>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</si>
  <si>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</si>
  <si>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</si>
  <si>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</si>
  <si>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</si>
  <si>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</si>
  <si>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</si>
  <si>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</si>
  <si>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</si>
  <si>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</si>
  <si>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</si>
  <si>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</si>
  <si>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</si>
  <si>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</si>
  <si>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</si>
  <si>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</si>
  <si>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</si>
  <si>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</si>
  <si>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</si>
  <si>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</si>
  <si>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</si>
  <si>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</si>
  <si>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</si>
  <si>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</si>
  <si>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</si>
  <si>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</si>
  <si>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</si>
  <si>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</si>
  <si>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</si>
  <si>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</si>
  <si>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</si>
  <si>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</si>
  <si>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</si>
  <si>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</si>
  <si>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</si>
  <si>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</si>
  <si>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</si>
  <si>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</si>
  <si>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</si>
  <si>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</si>
  <si>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</si>
  <si>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</si>
  <si>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</si>
  <si>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</si>
  <si>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</si>
  <si>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</si>
  <si>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</si>
  <si>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</si>
  <si>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</si>
  <si>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</si>
  <si>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</si>
  <si>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</si>
  <si>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</si>
  <si>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</si>
  <si>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</si>
  <si>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</si>
  <si>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</si>
  <si>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</si>
  <si>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</si>
  <si>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</si>
  <si>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</si>
  <si>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</si>
  <si>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</si>
  <si>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</si>
  <si>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</si>
  <si>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</si>
  <si>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</si>
  <si>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</si>
  <si>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</si>
  <si>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</si>
  <si>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</si>
  <si>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</si>
  <si>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</si>
  <si>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</si>
  <si>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</si>
  <si>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</si>
  <si>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</si>
  <si>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</si>
  <si>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</si>
  <si>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</si>
  <si>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</si>
  <si>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</si>
  <si>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</si>
  <si>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</si>
  <si>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</si>
  <si>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</si>
  <si>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</si>
  <si>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</si>
  <si>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</si>
  <si>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</si>
  <si>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</si>
  <si>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</si>
  <si>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</si>
  <si>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</si>
  <si>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</si>
  <si>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</si>
  <si>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</si>
  <si>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</si>
  <si>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</si>
  <si>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</si>
  <si>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</si>
  <si>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</si>
  <si>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</si>
  <si>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</si>
  <si>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</si>
  <si>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</si>
  <si>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</si>
  <si>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</si>
  <si>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</si>
  <si>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</si>
  <si>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</si>
  <si>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</si>
  <si>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</si>
  <si>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</si>
  <si>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</si>
  <si>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</si>
  <si>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</si>
  <si>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</si>
  <si>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</si>
  <si>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</si>
  <si>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</si>
  <si>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</si>
  <si>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</si>
  <si>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</si>
  <si>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</si>
  <si>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</si>
  <si>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</si>
  <si>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</si>
  <si>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</si>
  <si>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</si>
  <si>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</si>
  <si>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</si>
  <si>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</si>
  <si>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</si>
  <si>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</si>
  <si>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</si>
  <si>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</si>
  <si>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</si>
  <si>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</si>
  <si>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</si>
  <si>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</si>
  <si>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</si>
  <si>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</si>
  <si>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</si>
  <si>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</si>
  <si>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</si>
  <si>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</si>
  <si>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</si>
  <si>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</si>
  <si>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</si>
  <si>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</si>
  <si>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</si>
  <si>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</si>
  <si>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</si>
  <si>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</si>
  <si>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</si>
  <si>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</si>
  <si>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</si>
  <si>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</si>
  <si>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</si>
  <si>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</si>
  <si>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</si>
  <si>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</si>
  <si>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</si>
  <si>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</si>
  <si>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</si>
  <si>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</si>
  <si>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</si>
  <si>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</si>
  <si>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</si>
  <si>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</si>
  <si>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</si>
  <si>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</si>
  <si>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</si>
  <si>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</si>
  <si>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</si>
  <si>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</si>
  <si>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</si>
  <si>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</si>
  <si>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</si>
  <si>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</si>
  <si>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</si>
  <si>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</si>
  <si>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</si>
  <si>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</si>
  <si>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</si>
  <si>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</si>
  <si>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</si>
  <si>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</si>
  <si>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</si>
  <si>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</si>
  <si>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</si>
  <si>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</si>
  <si>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</si>
  <si>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</si>
  <si>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</si>
  <si>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</si>
  <si>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</si>
  <si>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</si>
  <si>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</si>
  <si>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</si>
  <si>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</si>
  <si>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</si>
  <si>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</si>
  <si>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</si>
  <si>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</si>
  <si>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</si>
  <si>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</si>
  <si>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</si>
  <si>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</si>
  <si>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</si>
  <si>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</si>
  <si>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</si>
  <si>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</si>
  <si>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</si>
  <si>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</si>
  <si>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</si>
  <si>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</si>
  <si>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</si>
  <si>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</si>
  <si>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</si>
  <si>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</si>
  <si>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</si>
  <si>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</si>
  <si>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</si>
  <si>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</si>
  <si>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</si>
  <si>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</si>
  <si>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</si>
  <si>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</si>
  <si>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</si>
  <si>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</si>
  <si>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</si>
  <si>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</si>
  <si>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</si>
  <si>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</si>
  <si>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</si>
  <si>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</si>
  <si>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</si>
  <si>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</si>
  <si>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</si>
  <si>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</si>
  <si>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</si>
  <si>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</si>
  <si>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</si>
  <si>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</si>
  <si>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</si>
  <si>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</si>
  <si>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</si>
  <si>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</si>
  <si>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</si>
  <si>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</si>
  <si>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</si>
  <si>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</si>
  <si>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</si>
  <si>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</si>
  <si>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</si>
  <si>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</si>
  <si>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</si>
  <si>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</si>
  <si>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</si>
  <si>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</si>
  <si>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</si>
  <si>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</si>
  <si>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</si>
  <si>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</si>
  <si>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</si>
  <si>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</si>
  <si>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</si>
  <si>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</si>
  <si>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</si>
  <si>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</si>
  <si>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</si>
  <si>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</si>
  <si>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</si>
  <si>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</si>
  <si>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</si>
  <si>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</si>
  <si>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</si>
  <si>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</si>
  <si>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</si>
  <si>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</si>
  <si>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</si>
  <si>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</si>
  <si>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</si>
  <si>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</si>
  <si>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</si>
  <si>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</si>
  <si>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</si>
  <si>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</si>
  <si>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</si>
  <si>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</si>
  <si>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</si>
  <si>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</si>
  <si>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</si>
  <si>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</si>
  <si>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</si>
  <si>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</si>
  <si>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</si>
  <si>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</si>
  <si>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</si>
  <si>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</si>
  <si>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</si>
  <si>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</si>
  <si>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</si>
  <si>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</si>
  <si>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</si>
  <si>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</si>
  <si>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</si>
  <si>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</si>
  <si>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</si>
  <si>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</si>
  <si>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</si>
  <si>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</si>
  <si>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</si>
  <si>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</si>
  <si>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</si>
  <si>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</si>
  <si>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</si>
  <si>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</si>
  <si>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</si>
  <si>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</si>
  <si>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</si>
  <si>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</si>
  <si>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</si>
  <si>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</si>
  <si>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</si>
  <si>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</si>
  <si>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</si>
  <si>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</si>
  <si>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</si>
  <si>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</si>
  <si>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</si>
  <si>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</si>
  <si>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</si>
  <si>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</si>
  <si>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</si>
  <si>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</si>
  <si>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</si>
  <si>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</si>
  <si>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</si>
  <si>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</si>
  <si>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</si>
  <si>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</si>
  <si>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</si>
  <si>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</si>
  <si>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</si>
  <si>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</si>
  <si>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</si>
  <si>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</si>
  <si>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</si>
  <si>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</si>
  <si>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</si>
  <si>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</si>
  <si>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</si>
  <si>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</si>
  <si>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</si>
  <si>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</si>
  <si>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</si>
  <si>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</si>
  <si>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</si>
  <si>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</si>
  <si>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</si>
  <si>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</si>
  <si>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</si>
  <si>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</si>
  <si>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</si>
  <si>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</si>
  <si>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</si>
  <si>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</si>
  <si>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</si>
  <si>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</si>
  <si>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</si>
  <si>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</si>
  <si>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</si>
  <si>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</si>
  <si>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</si>
  <si>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</si>
  <si>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</si>
  <si>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</si>
  <si>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</si>
  <si>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</si>
  <si>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</si>
  <si>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</si>
  <si>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</si>
  <si>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</si>
  <si>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</si>
  <si>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</si>
  <si>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</si>
  <si>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</si>
  <si>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</si>
  <si>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</si>
  <si>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</si>
  <si>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</si>
  <si>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</si>
  <si>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</si>
  <si>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</si>
  <si>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</si>
  <si>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</si>
  <si>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</si>
  <si>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</si>
  <si>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</si>
  <si>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</si>
  <si>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</si>
  <si>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</si>
  <si>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</si>
  <si>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</si>
  <si>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</si>
  <si>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</si>
  <si>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</si>
  <si>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</si>
  <si>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</si>
  <si>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</si>
  <si>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</si>
  <si>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</si>
  <si>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</si>
  <si>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</si>
  <si>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</si>
  <si>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</si>
  <si>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</si>
  <si>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</si>
  <si>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</si>
  <si>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</si>
  <si>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</si>
  <si>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</si>
  <si>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</si>
  <si>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</si>
  <si>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</si>
  <si>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</si>
  <si>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</si>
  <si>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</si>
  <si>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</si>
  <si>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</si>
  <si>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</si>
  <si>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</si>
  <si>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</si>
  <si>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</si>
  <si>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</si>
  <si>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</si>
  <si>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</si>
  <si>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</si>
  <si>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</si>
  <si>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</si>
  <si>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</si>
  <si>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</si>
  <si>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</si>
  <si>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</si>
  <si>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</si>
  <si>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</si>
  <si>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</si>
  <si>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</si>
  <si>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</si>
  <si>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</si>
  <si>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</si>
  <si>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</si>
  <si>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</si>
  <si>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</si>
  <si>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</si>
  <si>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</si>
  <si>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</si>
  <si>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</si>
  <si>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</si>
  <si>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</si>
  <si>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</si>
  <si>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</si>
  <si>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</si>
  <si>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</si>
  <si>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</si>
  <si>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</si>
  <si>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</si>
  <si>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</si>
  <si>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</si>
  <si>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</si>
  <si>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</si>
  <si>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</si>
  <si>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</si>
  <si>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</si>
  <si>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</si>
  <si>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</si>
  <si>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</si>
  <si>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</si>
  <si>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</si>
  <si>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</si>
  <si>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</si>
  <si>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</si>
  <si>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</si>
  <si>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</si>
  <si>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</si>
  <si>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</si>
  <si>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</si>
  <si>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</si>
  <si>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</si>
  <si>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</si>
  <si>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</si>
  <si>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</si>
  <si>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</si>
  <si>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</si>
  <si>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</si>
  <si>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</si>
  <si>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</si>
  <si>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</si>
  <si>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</si>
  <si>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</si>
  <si>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</si>
  <si>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</si>
  <si>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</si>
  <si>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</si>
  <si>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</si>
  <si>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</si>
  <si>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</si>
  <si>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</si>
  <si>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</si>
  <si>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</si>
  <si>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</si>
  <si>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</si>
  <si>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</si>
  <si>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</si>
  <si>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</si>
  <si>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</si>
  <si>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</si>
  <si>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</si>
  <si>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</si>
  <si>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</si>
  <si>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</si>
  <si>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</si>
  <si>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</si>
  <si>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</si>
  <si>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</si>
  <si>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</si>
  <si>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</si>
  <si>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</si>
  <si>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</si>
  <si>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</si>
  <si>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</si>
  <si>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</si>
  <si>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</si>
  <si>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</si>
  <si>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</si>
  <si>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</si>
  <si>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</si>
  <si>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</si>
  <si>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</si>
  <si>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</si>
  <si>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</si>
  <si>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</si>
  <si>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</si>
  <si>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</si>
  <si>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</si>
  <si>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</si>
  <si>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</si>
  <si>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</si>
  <si>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</si>
  <si>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</si>
  <si>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</si>
  <si>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</si>
  <si>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</si>
  <si>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</si>
  <si>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</si>
  <si>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</si>
  <si>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</si>
  <si>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</si>
  <si>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</si>
  <si>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</si>
  <si>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</si>
  <si>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</si>
  <si>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</si>
  <si>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</si>
  <si>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</si>
  <si>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</si>
  <si>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</si>
  <si>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</si>
  <si>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</si>
  <si>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</si>
  <si>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</si>
  <si>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</si>
  <si>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</si>
  <si>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</si>
  <si>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</si>
  <si>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</si>
  <si>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</si>
  <si>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</si>
  <si>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</si>
  <si>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</si>
  <si>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</si>
  <si>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</si>
  <si>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</si>
  <si>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</si>
  <si>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</si>
  <si>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</si>
  <si>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</si>
  <si>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</si>
  <si>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</si>
  <si>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</si>
  <si>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</si>
  <si>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</si>
  <si>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</si>
  <si>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</si>
  <si>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</si>
  <si>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</si>
  <si>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</si>
  <si>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</si>
  <si>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</si>
  <si>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</si>
  <si>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</si>
  <si>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</si>
  <si>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</si>
  <si>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</si>
  <si>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</si>
  <si>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</si>
  <si>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</si>
  <si>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</si>
  <si>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</si>
  <si>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</si>
  <si>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</si>
  <si>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</si>
  <si>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</si>
  <si>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</si>
  <si>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</si>
  <si>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</si>
  <si>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</si>
  <si>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</si>
  <si>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</si>
  <si>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</si>
  <si>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</si>
  <si>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</si>
  <si>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</si>
  <si>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</si>
  <si>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</si>
  <si>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</si>
  <si>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</si>
  <si>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</si>
  <si>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</si>
  <si>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</si>
  <si>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</si>
  <si>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</si>
  <si>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</si>
  <si>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</si>
  <si>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</si>
  <si>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</si>
  <si>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</si>
  <si>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</si>
  <si>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</si>
  <si>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</si>
  <si>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</si>
  <si>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</si>
  <si>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</si>
  <si>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</si>
  <si>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</si>
  <si>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</si>
  <si>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</si>
  <si>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</si>
  <si>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</si>
  <si>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</si>
  <si>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</si>
  <si>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</si>
  <si>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</si>
  <si>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</si>
  <si>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</si>
  <si>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</si>
  <si>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</si>
  <si>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</si>
  <si>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</si>
  <si>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</si>
  <si>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</si>
  <si>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</si>
  <si>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</si>
  <si>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</si>
  <si>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</si>
  <si>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</si>
  <si>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</si>
  <si>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</si>
  <si>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</si>
  <si>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</si>
  <si>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</si>
  <si>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</si>
  <si>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</si>
  <si>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</si>
  <si>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</si>
  <si>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</si>
  <si>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</si>
  <si>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</si>
  <si>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</si>
  <si>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</si>
  <si>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</si>
  <si>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</si>
  <si>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</si>
  <si>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</si>
  <si>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</si>
  <si>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</si>
  <si>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</si>
  <si>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</si>
  <si>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</si>
  <si>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</si>
  <si>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</si>
  <si>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</si>
  <si>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</si>
  <si>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</si>
  <si>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</si>
  <si>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</si>
  <si>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</si>
  <si>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</si>
  <si>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</si>
  <si>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</si>
  <si>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</si>
  <si>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</si>
  <si>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</si>
  <si>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</si>
  <si>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</si>
  <si>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</si>
  <si>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</si>
  <si>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</si>
  <si>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</si>
  <si>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</si>
  <si>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</si>
  <si>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</si>
  <si>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</si>
  <si>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</si>
  <si>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</si>
  <si>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</si>
  <si>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</si>
  <si>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</si>
  <si>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</si>
  <si>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</si>
  <si>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</si>
  <si>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</si>
  <si>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</si>
  <si>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</si>
  <si>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</si>
  <si>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</si>
  <si>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</si>
  <si>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</si>
  <si>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</si>
  <si>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</si>
  <si>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</si>
  <si>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</si>
  <si>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</si>
  <si>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</si>
  <si>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</si>
  <si>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</si>
  <si>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</si>
  <si>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</si>
  <si>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</si>
  <si>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</si>
  <si>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</si>
  <si>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</si>
  <si>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</si>
  <si>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</si>
  <si>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</si>
  <si>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</si>
  <si>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</si>
  <si>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</si>
  <si>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</si>
  <si>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</si>
  <si>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</si>
  <si>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</si>
  <si>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</si>
  <si>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</si>
  <si>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</si>
  <si>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</si>
  <si>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</si>
  <si>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</si>
  <si>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</si>
  <si>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</si>
  <si>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</si>
  <si>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</si>
  <si>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</si>
  <si>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</si>
  <si>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</si>
  <si>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</si>
  <si>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</si>
  <si>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</si>
  <si>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</si>
  <si>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</si>
  <si>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</si>
  <si>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</si>
  <si>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</si>
  <si>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</si>
  <si>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</si>
  <si>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</si>
  <si>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</si>
  <si>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</si>
  <si>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</si>
  <si>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</si>
  <si>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</si>
  <si>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</si>
  <si>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</si>
  <si>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</si>
  <si>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</si>
  <si>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</si>
  <si>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</si>
  <si>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</si>
  <si>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</si>
  <si>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</si>
  <si>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</si>
  <si>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</si>
  <si>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</si>
  <si>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</si>
  <si>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</si>
  <si>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</si>
  <si>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</si>
  <si>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</si>
  <si>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</si>
  <si>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</si>
  <si>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</si>
  <si>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</si>
  <si>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</si>
  <si>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</si>
  <si>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</si>
  <si>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</si>
  <si>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</si>
  <si>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</si>
  <si>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</si>
  <si>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</si>
  <si>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</si>
  <si>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</si>
  <si>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</si>
  <si>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</si>
  <si>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</si>
  <si>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</si>
  <si>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</si>
  <si>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</si>
  <si>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</si>
  <si>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</si>
  <si>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</si>
  <si>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</si>
  <si>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</si>
  <si>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</si>
  <si>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</si>
  <si>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</si>
  <si>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</si>
  <si>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</si>
  <si>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</si>
  <si>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</si>
  <si>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</si>
  <si>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</si>
  <si>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</si>
  <si>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</si>
  <si>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</si>
  <si>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</si>
  <si>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</si>
  <si>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</si>
  <si>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</si>
  <si>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</si>
  <si>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</si>
  <si>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</si>
  <si>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</si>
  <si>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</si>
  <si>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</si>
  <si>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</si>
  <si>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</si>
  <si>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</si>
  <si>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</si>
  <si>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</si>
  <si>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</si>
  <si>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</si>
  <si>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</si>
  <si>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</si>
  <si>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</si>
  <si>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</si>
  <si>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</si>
  <si>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</si>
  <si>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</si>
  <si>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</si>
  <si>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</si>
  <si>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</si>
  <si>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</si>
  <si>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</si>
  <si>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</si>
  <si>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</si>
  <si>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</si>
  <si>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</si>
  <si>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</si>
  <si>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</si>
  <si>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</si>
  <si>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</si>
  <si>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</si>
  <si>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</si>
  <si>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</si>
  <si>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</si>
  <si>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</si>
  <si>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</si>
  <si>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</si>
  <si>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</si>
  <si>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</si>
  <si>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</si>
  <si>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</si>
  <si>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</si>
  <si>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</si>
  <si>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</si>
  <si>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</si>
  <si>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</si>
  <si>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</si>
  <si>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</si>
  <si>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</si>
  <si>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</si>
  <si>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</si>
  <si>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</si>
  <si>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</si>
  <si>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</si>
  <si>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</si>
  <si>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</si>
  <si>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</si>
  <si>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</si>
  <si>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</si>
  <si>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</si>
  <si>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</si>
  <si>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</si>
  <si>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</si>
  <si>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</si>
  <si>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</si>
  <si>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</si>
  <si>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</si>
  <si>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</si>
  <si>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</si>
  <si>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</si>
  <si>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</si>
  <si>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</si>
  <si>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</si>
  <si>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</si>
  <si>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</si>
  <si>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</si>
  <si>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</si>
  <si>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</si>
  <si>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</si>
  <si>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</si>
  <si>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</si>
  <si>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</si>
  <si>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</si>
  <si>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</si>
  <si>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</si>
  <si>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</si>
  <si>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</si>
  <si>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</si>
  <si>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</si>
  <si>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</si>
  <si>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</si>
  <si>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</si>
  <si>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</si>
  <si>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</si>
  <si>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</si>
  <si>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</si>
  <si>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</si>
  <si>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</si>
  <si>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</si>
  <si>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</si>
  <si>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</si>
  <si>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</si>
  <si>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</si>
  <si>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</si>
  <si>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</si>
  <si>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</si>
  <si>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</si>
  <si>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</si>
  <si>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</si>
  <si>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</si>
  <si>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</si>
  <si>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</si>
  <si>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</si>
  <si>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</si>
  <si>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</si>
  <si>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</si>
  <si>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</si>
  <si>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</si>
  <si>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</si>
  <si>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</si>
  <si>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</si>
  <si>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</si>
  <si>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</si>
  <si>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</si>
  <si>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</si>
  <si>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</si>
  <si>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</si>
  <si>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</si>
  <si>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</si>
  <si>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</si>
  <si>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</si>
  <si>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</si>
  <si>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</si>
  <si>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</si>
  <si>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</si>
  <si>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</si>
  <si>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</si>
  <si>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</si>
  <si>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</si>
  <si>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</si>
  <si>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</si>
  <si>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</si>
  <si>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</si>
  <si>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</si>
  <si>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</si>
  <si>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</si>
  <si>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</si>
  <si>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</si>
  <si>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</si>
  <si>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</si>
  <si>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</si>
  <si>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</si>
  <si>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</si>
  <si>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</si>
  <si>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</si>
  <si>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</si>
  <si>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</si>
  <si>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</si>
  <si>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</si>
  <si>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</si>
  <si>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</si>
  <si>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</si>
  <si>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</si>
  <si>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</si>
  <si>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</si>
  <si>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</si>
  <si>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</si>
  <si>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</si>
  <si>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</si>
  <si>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</si>
  <si>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</si>
  <si>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</si>
  <si>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</si>
  <si>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</si>
  <si>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</si>
  <si>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</si>
  <si>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</si>
  <si>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</si>
  <si>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</si>
  <si>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</si>
  <si>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</si>
  <si>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</si>
  <si>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</si>
  <si>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</si>
  <si>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</si>
  <si>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</si>
  <si>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</si>
  <si>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</si>
  <si>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</si>
  <si>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</si>
  <si>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</si>
  <si>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</si>
  <si>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</si>
  <si>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</si>
  <si>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</si>
  <si>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</si>
  <si>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</si>
  <si>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</si>
  <si>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</si>
  <si>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</si>
  <si>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</si>
  <si>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</si>
  <si>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</si>
  <si>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</si>
  <si>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</si>
  <si>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</si>
  <si>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</si>
  <si>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</si>
  <si>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</si>
  <si>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</si>
  <si>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</si>
  <si>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</si>
  <si>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</si>
  <si>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</si>
  <si>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</si>
  <si>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</si>
  <si>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</si>
  <si>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</si>
  <si>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</si>
  <si>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</si>
  <si>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</si>
  <si>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</si>
  <si>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</si>
  <si>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</si>
  <si>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</si>
  <si>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</si>
  <si>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</si>
  <si>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</si>
  <si>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</si>
  <si>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</si>
  <si>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</si>
  <si>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</si>
  <si>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</si>
  <si>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</si>
  <si>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</si>
  <si>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</si>
  <si>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</si>
  <si>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</si>
  <si>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</si>
  <si>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</si>
  <si>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</si>
  <si>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</si>
  <si>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</si>
  <si>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</si>
  <si>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</si>
  <si>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</si>
  <si>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</si>
  <si>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</si>
  <si>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</si>
  <si>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</si>
  <si>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</si>
  <si>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</si>
  <si>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</si>
  <si>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</si>
  <si>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</si>
  <si>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</si>
  <si>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</si>
  <si>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</si>
  <si>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</si>
  <si>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</si>
  <si>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</si>
  <si>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</si>
  <si>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</si>
  <si>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</si>
  <si>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</si>
  <si>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</si>
  <si>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</si>
  <si>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</si>
  <si>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</si>
  <si>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</si>
  <si>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</si>
  <si>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</si>
  <si>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</si>
  <si>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</si>
  <si>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</si>
  <si>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</si>
  <si>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</si>
  <si>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</si>
  <si>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</si>
  <si>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</si>
  <si>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</si>
  <si>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</si>
  <si>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</si>
  <si>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</si>
  <si>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</si>
  <si>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</si>
  <si>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</si>
  <si>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</si>
  <si>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</si>
  <si>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</si>
  <si>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</si>
  <si>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</si>
  <si>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</si>
  <si>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</si>
  <si>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</si>
  <si>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</si>
  <si>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</si>
  <si>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</si>
  <si>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</si>
  <si>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</si>
  <si>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</si>
  <si>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</si>
  <si>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</si>
  <si>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</si>
  <si>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</si>
  <si>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</si>
  <si>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</si>
  <si>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</si>
  <si>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</si>
  <si>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</si>
  <si>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</si>
  <si>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</si>
  <si>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</si>
  <si>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</si>
  <si>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</si>
  <si>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</si>
  <si>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</si>
  <si>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</si>
  <si>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</si>
  <si>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</si>
  <si>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</si>
  <si>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</si>
  <si>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</si>
  <si>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</si>
  <si>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</si>
  <si>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</si>
  <si>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</si>
  <si>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</si>
  <si>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</si>
  <si>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</si>
  <si>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</si>
  <si>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</si>
  <si>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</si>
  <si>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</si>
  <si>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</si>
  <si>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</si>
  <si>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</si>
  <si>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</si>
  <si>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</si>
  <si>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</si>
  <si>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</si>
  <si>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</si>
  <si>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</si>
  <si>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</si>
  <si>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</si>
  <si>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</si>
  <si>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</si>
  <si>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</si>
  <si>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</si>
  <si>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</si>
  <si>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</si>
  <si>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</si>
  <si>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</si>
  <si>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</si>
  <si>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</si>
  <si>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</si>
  <si>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</si>
  <si>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</si>
  <si>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</si>
  <si>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</si>
  <si>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</si>
  <si>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</si>
  <si>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</si>
  <si>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</si>
  <si>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</si>
  <si>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</si>
  <si>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</si>
  <si>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</si>
  <si>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</si>
  <si>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</si>
  <si>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</si>
  <si>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</si>
  <si>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</si>
  <si>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</si>
  <si>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</si>
  <si>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</si>
  <si>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</si>
  <si>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</si>
  <si>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</si>
  <si>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</si>
  <si>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</si>
  <si>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</si>
  <si>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</si>
  <si>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</si>
  <si>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</si>
  <si>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</si>
  <si>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</si>
  <si>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</si>
  <si>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</si>
  <si>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</si>
  <si>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</si>
  <si>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</si>
  <si>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</si>
  <si>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</si>
  <si>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</si>
  <si>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</si>
  <si>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</si>
  <si>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</si>
  <si>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</si>
  <si>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</si>
  <si>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</si>
  <si>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</si>
  <si>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</si>
  <si>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</si>
  <si>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</si>
  <si>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</si>
  <si>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</si>
  <si>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</si>
  <si>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</si>
  <si>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</si>
  <si>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</si>
  <si>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</si>
  <si>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</si>
  <si>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</si>
  <si>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</si>
  <si>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</si>
  <si>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</si>
  <si>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</si>
  <si>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</si>
  <si>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</si>
  <si>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</si>
  <si>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</si>
  <si>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</si>
  <si>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</si>
  <si>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</si>
  <si>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</si>
  <si>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</si>
  <si>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</si>
  <si>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</si>
  <si>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</si>
  <si>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</si>
  <si>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</si>
  <si>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</si>
  <si>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</si>
  <si>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</si>
  <si>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</si>
  <si>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</si>
  <si>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</si>
  <si>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</si>
  <si>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</si>
  <si>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</si>
  <si>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</si>
  <si>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</si>
  <si>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</si>
  <si>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</si>
  <si>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</si>
  <si>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</si>
  <si>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</si>
  <si>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</si>
  <si>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</si>
  <si>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</si>
  <si>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</si>
  <si>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</si>
  <si>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</si>
  <si>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</si>
  <si>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</si>
  <si>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</si>
  <si>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</si>
  <si>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</si>
  <si>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</si>
  <si>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</si>
  <si>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</si>
  <si>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</si>
  <si>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</si>
  <si>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</si>
  <si>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</si>
  <si>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</si>
  <si>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</si>
  <si>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</si>
  <si>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</si>
  <si>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</si>
  <si>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</si>
  <si>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</si>
  <si>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</si>
  <si>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</si>
  <si>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</si>
  <si>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</si>
  <si>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</si>
  <si>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</si>
  <si>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</si>
  <si>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</si>
  <si>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</si>
  <si>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</si>
  <si>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</si>
  <si>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</si>
  <si>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</si>
  <si>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</si>
  <si>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</si>
  <si>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</si>
  <si>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</si>
  <si>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</si>
  <si>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</si>
  <si>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</si>
  <si>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</si>
  <si>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</si>
  <si>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</si>
  <si>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</si>
  <si>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</si>
  <si>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</si>
  <si>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</si>
  <si>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</si>
  <si>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</si>
  <si>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</si>
  <si>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</si>
  <si>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</si>
  <si>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</si>
  <si>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</si>
  <si>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</si>
  <si>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</si>
  <si>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</si>
  <si>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</si>
  <si>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</si>
  <si>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</si>
  <si>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</si>
  <si>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</si>
  <si>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</si>
  <si>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</si>
  <si>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</si>
  <si>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</si>
  <si>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</si>
  <si>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</si>
  <si>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</si>
  <si>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</si>
  <si>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</si>
  <si>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</si>
  <si>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</si>
  <si>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</si>
  <si>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</si>
  <si>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</si>
  <si>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</si>
  <si>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</si>
  <si>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</si>
  <si>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</si>
  <si>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</si>
  <si>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</si>
  <si>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</si>
  <si>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</si>
  <si>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</si>
  <si>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</si>
  <si>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</si>
  <si>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</si>
  <si>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</si>
  <si>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</si>
  <si>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</si>
  <si>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</si>
  <si>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</si>
  <si>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</si>
  <si>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</si>
  <si>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</si>
  <si>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</si>
  <si>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</si>
  <si>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</si>
  <si>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</si>
  <si>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</si>
  <si>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</si>
  <si>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</si>
  <si>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</si>
  <si>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</si>
  <si>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</si>
  <si>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</si>
  <si>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</si>
  <si>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</si>
  <si>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</si>
  <si>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</si>
  <si>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</si>
  <si>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</si>
  <si>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</si>
  <si>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</si>
  <si>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</si>
  <si>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</si>
  <si>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</si>
  <si>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</si>
  <si>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</si>
  <si>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</si>
  <si>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</si>
  <si>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</si>
  <si>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</si>
  <si>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</si>
  <si>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</si>
  <si>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</si>
  <si>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</si>
  <si>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</si>
  <si>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</si>
  <si>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</si>
  <si>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</si>
  <si>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</si>
  <si>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</si>
  <si>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</si>
  <si>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</si>
  <si>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</si>
  <si>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</si>
  <si>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</si>
  <si>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</si>
  <si>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</si>
  <si>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</si>
  <si>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</si>
  <si>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</si>
  <si>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</si>
  <si>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</si>
  <si>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</si>
  <si>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</si>
  <si>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</si>
  <si>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</si>
  <si>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</si>
  <si>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</si>
  <si>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</si>
  <si>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</si>
  <si>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</si>
  <si>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</si>
  <si>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</si>
  <si>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</si>
  <si>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</si>
  <si>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</si>
  <si>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</si>
  <si>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</si>
  <si>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</si>
  <si>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</si>
  <si>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</si>
  <si>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</si>
  <si>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</si>
  <si>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</si>
  <si>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</si>
  <si>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</si>
  <si>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</si>
  <si>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</si>
  <si>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</si>
  <si>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</si>
  <si>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</si>
  <si>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</si>
  <si>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</si>
  <si>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</si>
  <si>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</si>
  <si>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</si>
  <si>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</si>
  <si>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</si>
  <si>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</si>
  <si>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</si>
  <si>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</si>
  <si>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</si>
  <si>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</si>
  <si>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</si>
  <si>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</si>
  <si>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</si>
  <si>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</si>
  <si>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</si>
  <si>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</si>
  <si>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</si>
  <si>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</si>
  <si>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</si>
  <si>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</si>
  <si>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</si>
  <si>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</si>
  <si>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</si>
  <si>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</si>
  <si>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</si>
  <si>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</si>
  <si>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</si>
  <si>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</si>
  <si>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</si>
  <si>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</si>
  <si>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</si>
  <si>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</si>
  <si>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</si>
  <si>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</si>
  <si>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</si>
  <si>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</si>
  <si>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</si>
  <si>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</si>
  <si>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</si>
  <si>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</si>
  <si>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</si>
  <si>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</si>
  <si>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</si>
  <si>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</si>
  <si>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</si>
  <si>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</si>
  <si>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</si>
  <si>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</si>
  <si>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</si>
  <si>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</si>
  <si>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</si>
  <si>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</si>
  <si>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</si>
  <si>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</si>
  <si>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</si>
  <si>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</si>
  <si>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</si>
  <si>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</si>
  <si>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</si>
  <si>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</si>
  <si>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</si>
  <si>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</si>
  <si>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</si>
  <si>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</si>
  <si>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</si>
  <si>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</si>
  <si>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</si>
  <si>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</si>
  <si>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</si>
  <si>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</si>
  <si>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</si>
  <si>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</si>
  <si>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</si>
  <si>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</si>
  <si>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</si>
  <si>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</si>
  <si>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</si>
  <si>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</si>
  <si>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</si>
  <si>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</si>
  <si>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</si>
  <si>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</si>
  <si>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</si>
  <si>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</si>
  <si>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</si>
  <si>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</si>
  <si>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</si>
  <si>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</si>
  <si>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</si>
  <si>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</si>
  <si>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</si>
  <si>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</si>
  <si>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</si>
  <si>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</si>
  <si>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</si>
  <si>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</si>
  <si>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</si>
  <si>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</si>
  <si>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</si>
  <si>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</si>
  <si>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</si>
  <si>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</si>
  <si>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</si>
  <si>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</si>
  <si>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</si>
  <si>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</si>
  <si>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</si>
  <si>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</si>
  <si>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</si>
  <si>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</si>
  <si>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</si>
  <si>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</si>
  <si>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</si>
  <si>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</si>
  <si>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</si>
  <si>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</si>
  <si>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</si>
  <si>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</si>
  <si>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</si>
  <si>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</si>
  <si>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</si>
  <si>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</si>
  <si>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</si>
  <si>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</si>
  <si>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</si>
  <si>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</si>
  <si>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</si>
  <si>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</si>
  <si>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</si>
  <si>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</si>
  <si>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</si>
  <si>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</si>
  <si>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</si>
  <si>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</si>
  <si>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</si>
  <si>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</si>
  <si>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</si>
  <si>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</si>
  <si>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</si>
  <si>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</si>
  <si>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</si>
  <si>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</si>
  <si>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</si>
  <si>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</si>
  <si>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</si>
  <si>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</si>
  <si>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</si>
  <si>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</si>
  <si>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</si>
  <si>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</si>
  <si>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</si>
  <si>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</si>
  <si>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</si>
  <si>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</si>
  <si>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</si>
  <si>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</si>
  <si>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</si>
  <si>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</si>
  <si>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</si>
  <si>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</si>
  <si>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</si>
  <si>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</si>
  <si>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</si>
  <si>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</si>
  <si>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</si>
  <si>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</si>
  <si>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</si>
  <si>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</si>
  <si>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</si>
  <si>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</si>
  <si>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</si>
  <si>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</si>
  <si>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</si>
  <si>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</si>
  <si>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</si>
  <si>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</si>
  <si>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</si>
  <si>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</si>
  <si>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</si>
  <si>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</si>
  <si>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</si>
  <si>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</si>
  <si>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</si>
  <si>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</si>
  <si>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</si>
  <si>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</si>
  <si>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</si>
  <si>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</si>
  <si>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</si>
  <si>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</si>
  <si>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</si>
  <si>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</si>
  <si>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</si>
  <si>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</si>
  <si>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</si>
  <si>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</si>
  <si>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</si>
  <si>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</si>
  <si>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</si>
  <si>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</si>
  <si>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</si>
  <si>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</si>
  <si>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</si>
  <si>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</si>
  <si>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</si>
  <si>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</si>
  <si>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</si>
  <si>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</si>
  <si>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</si>
  <si>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</si>
  <si>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</si>
  <si>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</si>
  <si>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</si>
  <si>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</si>
  <si>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</si>
  <si>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</si>
  <si>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</si>
  <si>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</si>
  <si>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</si>
  <si>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</si>
  <si>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</si>
  <si>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</si>
  <si>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</si>
  <si>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</si>
  <si>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</si>
  <si>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</si>
  <si>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</si>
  <si>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</si>
  <si>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</si>
  <si>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</si>
  <si>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</si>
  <si>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</si>
  <si>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</si>
  <si>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</si>
  <si>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</si>
  <si>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</si>
  <si>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</si>
  <si>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</si>
  <si>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</si>
  <si>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</si>
  <si>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</si>
  <si>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</si>
  <si>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</si>
  <si>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</si>
  <si>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</si>
  <si>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</si>
  <si>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</si>
  <si>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</si>
  <si>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</si>
  <si>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</si>
  <si>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</si>
  <si>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</si>
  <si>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</si>
  <si>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</si>
  <si>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</si>
  <si>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</si>
  <si>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</si>
  <si>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</si>
  <si>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</si>
  <si>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</si>
  <si>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</si>
  <si>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</si>
  <si>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</si>
  <si>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</si>
  <si>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</si>
  <si>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</si>
  <si>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</si>
  <si>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</si>
  <si>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</si>
  <si>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</si>
  <si>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</si>
  <si>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</si>
  <si>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</si>
  <si>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</si>
  <si>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</si>
  <si>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</si>
  <si>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</si>
  <si>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</si>
  <si>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</si>
  <si>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</si>
  <si>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</si>
  <si>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</si>
  <si>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</si>
  <si>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</si>
  <si>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</si>
  <si>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</si>
  <si>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</si>
  <si>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</si>
  <si>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</si>
  <si>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</si>
  <si>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</si>
  <si>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</si>
  <si>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</si>
  <si>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</si>
  <si>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</si>
  <si>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</si>
  <si>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</si>
  <si>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</si>
  <si>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</si>
  <si>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</si>
  <si>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</si>
  <si>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</si>
  <si>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</si>
  <si>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</si>
  <si>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</si>
  <si>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</si>
  <si>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</si>
  <si>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</si>
  <si>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</si>
  <si>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</si>
  <si>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</si>
  <si>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</si>
  <si>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</si>
  <si>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</si>
  <si>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</si>
  <si>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</si>
  <si>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</si>
  <si>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</si>
  <si>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</si>
  <si>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</si>
  <si>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</si>
  <si>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</si>
  <si>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</si>
  <si>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</si>
  <si>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</si>
  <si>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</si>
  <si>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</si>
  <si>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</si>
  <si>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</si>
  <si>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</si>
  <si>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</si>
  <si>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</si>
  <si>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</si>
  <si>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</si>
  <si>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</si>
  <si>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</si>
  <si>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</si>
  <si>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</si>
  <si>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</si>
  <si>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</si>
  <si>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</si>
  <si>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</si>
  <si>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</si>
  <si>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</si>
  <si>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</si>
  <si>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</si>
  <si>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</si>
  <si>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</si>
  <si>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</si>
  <si>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</si>
  <si>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</si>
  <si>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</si>
  <si>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</si>
  <si>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</si>
  <si>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</si>
  <si>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</si>
  <si>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</si>
  <si>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</si>
  <si>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</si>
  <si>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</si>
  <si>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</si>
  <si>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</si>
  <si>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</si>
  <si>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</si>
  <si>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</si>
  <si>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</si>
  <si>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</si>
  <si>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</si>
  <si>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</si>
  <si>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</si>
  <si>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</si>
  <si>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</si>
  <si>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</si>
  <si>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</si>
  <si>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</si>
  <si>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</si>
  <si>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</si>
  <si>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</si>
  <si>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</si>
  <si>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</si>
  <si>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</si>
  <si>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</si>
  <si>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</si>
  <si>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</si>
  <si>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</si>
  <si>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</si>
  <si>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</si>
  <si>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</si>
  <si>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</si>
  <si>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</si>
  <si>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</si>
  <si>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</si>
  <si>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</si>
  <si>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</si>
  <si>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</si>
  <si>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</si>
  <si>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</si>
  <si>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</si>
  <si>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</si>
  <si>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</si>
  <si>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</si>
  <si>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</si>
  <si>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</si>
  <si>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</si>
  <si>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</si>
  <si>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</si>
  <si>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</si>
  <si>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</si>
  <si>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</si>
  <si>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</si>
  <si>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</si>
  <si>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</si>
  <si>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</si>
  <si>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</si>
  <si>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</si>
  <si>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</si>
  <si>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</si>
  <si>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</si>
  <si>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</si>
  <si>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</si>
  <si>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</si>
  <si>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</si>
  <si>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</si>
  <si>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</si>
  <si>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</si>
  <si>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</si>
  <si>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</si>
  <si>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</si>
  <si>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</si>
  <si>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</si>
  <si>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</si>
  <si>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</si>
  <si>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</si>
  <si>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</si>
  <si>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</si>
  <si>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</si>
  <si>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</si>
  <si>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</si>
  <si>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</si>
  <si>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</si>
  <si>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</si>
  <si>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</si>
  <si>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</si>
  <si>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</si>
  <si>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</si>
  <si>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</si>
  <si>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</si>
  <si>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</si>
  <si>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</si>
  <si>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</si>
  <si>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</si>
  <si>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</si>
  <si>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</si>
  <si>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</si>
  <si>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</si>
  <si>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</si>
  <si>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</si>
  <si>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</si>
  <si>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</si>
  <si>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</si>
  <si>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</si>
  <si>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</si>
  <si>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</si>
  <si>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</si>
  <si>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</si>
  <si>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</si>
  <si>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</si>
  <si>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</si>
  <si>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</si>
  <si>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</si>
  <si>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</si>
  <si>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</si>
  <si>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</si>
  <si>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</si>
  <si>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</si>
  <si>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</si>
  <si>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</si>
  <si>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</si>
  <si>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</si>
  <si>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</si>
  <si>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</si>
  <si>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</si>
  <si>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</si>
  <si>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</si>
  <si>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</si>
  <si>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</si>
  <si>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</si>
  <si>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</si>
  <si>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</si>
  <si>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</si>
  <si>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</si>
  <si>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</si>
  <si>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</si>
  <si>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</si>
  <si>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</si>
  <si>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</si>
  <si>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</si>
  <si>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</si>
  <si>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</si>
  <si>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</si>
  <si>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</si>
  <si>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</si>
  <si>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</si>
  <si>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</si>
  <si>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</si>
  <si>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</si>
  <si>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</si>
  <si>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</si>
  <si>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</si>
  <si>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</si>
  <si>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</si>
  <si>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</si>
  <si>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</si>
  <si>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</si>
  <si>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</si>
  <si>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</si>
  <si>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</si>
  <si>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</si>
  <si>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</si>
  <si>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</si>
  <si>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</si>
  <si>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</si>
  <si>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</si>
  <si>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</si>
  <si>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</si>
  <si>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</si>
  <si>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</si>
  <si>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</si>
  <si>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</si>
  <si>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</si>
  <si>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</si>
  <si>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</si>
  <si>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</si>
  <si>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</si>
  <si>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</si>
  <si>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</si>
  <si>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</si>
  <si>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</si>
  <si>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</si>
  <si>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</si>
  <si>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</si>
  <si>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</si>
  <si>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</si>
  <si>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</si>
  <si>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</si>
  <si>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</si>
  <si>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</si>
  <si>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</si>
  <si>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</si>
  <si>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</si>
  <si>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</si>
  <si>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</si>
  <si>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</si>
  <si>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</si>
  <si>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</si>
  <si>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</si>
  <si>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</si>
  <si>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</si>
  <si>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</si>
  <si>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</si>
  <si>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</si>
  <si>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</si>
  <si>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</si>
  <si>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</si>
  <si>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</si>
  <si>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</si>
  <si>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</si>
  <si>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</si>
  <si>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</si>
  <si>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</si>
  <si>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</si>
  <si>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</si>
  <si>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</si>
  <si>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</si>
  <si>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</si>
  <si>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</si>
  <si>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</si>
  <si>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</si>
  <si>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</si>
  <si>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</si>
  <si>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</si>
  <si>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</si>
  <si>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</si>
  <si>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</si>
  <si>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</si>
  <si>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</si>
  <si>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</si>
  <si>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</si>
  <si>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</si>
  <si>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</si>
  <si>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</si>
  <si>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</si>
  <si>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</si>
  <si>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</si>
  <si>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</si>
  <si>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</si>
  <si>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</si>
  <si>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</si>
  <si>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</si>
  <si>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</si>
  <si>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</si>
  <si>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</si>
  <si>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</si>
  <si>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</si>
  <si>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</si>
  <si>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</si>
  <si>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</si>
  <si>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</si>
  <si>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</si>
  <si>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</si>
  <si>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</si>
  <si>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</si>
  <si>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</si>
  <si>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</si>
  <si>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</si>
  <si>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</si>
  <si>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</si>
  <si>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</si>
  <si>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</si>
  <si>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</si>
  <si>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</si>
  <si>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</si>
  <si>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</si>
  <si>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</si>
  <si>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</si>
  <si>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</si>
  <si>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</si>
  <si>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</si>
  <si>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</si>
  <si>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</si>
  <si>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</si>
  <si>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</si>
  <si>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</si>
  <si>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</si>
  <si>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</si>
  <si>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</si>
  <si>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</si>
  <si>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</si>
  <si>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</si>
  <si>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</si>
  <si>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</si>
  <si>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</si>
  <si>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</si>
  <si>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</si>
  <si>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</si>
  <si>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</si>
  <si>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</si>
  <si>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</si>
  <si>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</si>
  <si>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</si>
  <si>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</si>
  <si>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</si>
  <si>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</si>
  <si>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</si>
  <si>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</si>
  <si>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</si>
  <si>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</si>
  <si>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</si>
  <si>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</si>
  <si>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</si>
  <si>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</si>
  <si>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</si>
  <si>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</si>
  <si>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</si>
  <si>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</si>
  <si>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</si>
  <si>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</si>
  <si>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</si>
  <si>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</si>
  <si>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</si>
  <si>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</si>
  <si>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</si>
  <si>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</si>
  <si>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</si>
  <si>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</si>
  <si>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</si>
  <si>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</si>
  <si>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</si>
  <si>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</si>
  <si>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</si>
  <si>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</si>
  <si>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</si>
  <si>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</si>
  <si>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</si>
  <si>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</si>
  <si>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</si>
  <si>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</si>
  <si>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</si>
  <si>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</si>
  <si>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</si>
  <si>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</si>
  <si>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</si>
  <si>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</si>
  <si>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</si>
  <si>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</si>
  <si>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</si>
  <si>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</si>
  <si>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</si>
  <si>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</si>
  <si>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</si>
  <si>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</si>
  <si>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</si>
  <si>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</si>
  <si>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</si>
  <si>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</si>
  <si>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</si>
  <si>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</si>
  <si>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</si>
  <si>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</si>
  <si>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</si>
  <si>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</si>
  <si>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</si>
  <si>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</si>
  <si>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</si>
  <si>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</si>
  <si>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</si>
  <si>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</si>
  <si>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</si>
  <si>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</si>
  <si>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</si>
  <si>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</si>
  <si>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</si>
  <si>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</si>
  <si>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</si>
  <si>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</si>
  <si>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</si>
  <si>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</si>
  <si>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</si>
  <si>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</si>
  <si>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</si>
  <si>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</si>
  <si>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</si>
  <si>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</si>
  <si>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</si>
  <si>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</si>
  <si>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</si>
  <si>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</si>
  <si>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</si>
  <si>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</si>
  <si>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</si>
  <si>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</si>
  <si>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</si>
  <si>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</si>
  <si>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</si>
  <si>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</si>
  <si>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</si>
  <si>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</si>
  <si>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</si>
  <si>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</si>
  <si>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</si>
  <si>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</si>
  <si>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</si>
  <si>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</si>
  <si>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</si>
  <si>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</si>
  <si>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</si>
  <si>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</si>
  <si>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</si>
  <si>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</si>
  <si>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</si>
  <si>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</si>
  <si>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</si>
  <si>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</si>
  <si>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</si>
  <si>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</si>
  <si>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</si>
  <si>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</si>
  <si>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</si>
  <si>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</si>
  <si>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</si>
  <si>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</si>
  <si>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</si>
  <si>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</si>
  <si>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</si>
  <si>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</si>
  <si>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</si>
  <si>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</si>
  <si>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</si>
  <si>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</si>
  <si>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</si>
  <si>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</si>
  <si>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</si>
  <si>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</si>
  <si>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</si>
  <si>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</si>
  <si>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</si>
  <si>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</si>
  <si>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</si>
  <si>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</si>
  <si>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</si>
  <si>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</si>
  <si>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</si>
  <si>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</si>
  <si>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</si>
  <si>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</si>
  <si>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</si>
  <si>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</si>
  <si>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</si>
  <si>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</si>
  <si>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</si>
  <si>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</si>
  <si>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</si>
  <si>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</si>
  <si>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</si>
  <si>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</si>
  <si>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</si>
  <si>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</si>
  <si>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</si>
  <si>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</si>
  <si>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</si>
  <si>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</si>
  <si>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</si>
  <si>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</si>
  <si>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</si>
  <si>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</si>
  <si>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</si>
  <si>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</si>
  <si>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</si>
  <si>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</si>
  <si>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</si>
  <si>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</si>
  <si>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</si>
  <si>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</si>
  <si>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</si>
  <si>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</si>
  <si>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</si>
  <si>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</si>
  <si>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</si>
  <si>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</si>
  <si>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</si>
  <si>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</si>
  <si>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</si>
  <si>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</si>
  <si>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</si>
  <si>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</si>
  <si>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</si>
  <si>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</si>
  <si>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</si>
  <si>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</si>
  <si>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</si>
  <si>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</si>
  <si>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</si>
  <si>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</si>
  <si>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</si>
  <si>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</si>
  <si>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</si>
  <si>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</si>
  <si>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</si>
  <si>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</si>
  <si>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</si>
  <si>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</si>
  <si>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</si>
  <si>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</si>
  <si>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</si>
  <si>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</si>
  <si>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</si>
  <si>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</si>
  <si>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</si>
  <si>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</si>
  <si>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</si>
  <si>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</si>
  <si>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</si>
  <si>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</si>
  <si>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</si>
  <si>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</si>
  <si>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</si>
  <si>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</si>
  <si>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</si>
  <si>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</si>
  <si>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</si>
  <si>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</si>
  <si>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</si>
  <si>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</si>
  <si>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</si>
  <si>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</si>
  <si>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</si>
  <si>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</si>
  <si>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</si>
  <si>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</si>
  <si>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</si>
  <si>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</si>
  <si>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</si>
  <si>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</si>
  <si>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</si>
  <si>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</si>
  <si>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</si>
  <si>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</si>
  <si>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</si>
  <si>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</si>
  <si>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</si>
  <si>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</si>
  <si>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</si>
  <si>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</si>
  <si>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</si>
  <si>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</si>
  <si>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</si>
  <si>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</si>
  <si>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</si>
  <si>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</si>
  <si>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</si>
  <si>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</si>
  <si>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</si>
  <si>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</si>
  <si>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</si>
  <si>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</si>
  <si>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</si>
  <si>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</si>
  <si>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</si>
  <si>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</si>
  <si>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</si>
  <si>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</si>
  <si>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</si>
  <si>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</si>
  <si>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</si>
  <si>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</si>
  <si>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</si>
  <si>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</si>
  <si>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</si>
  <si>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</si>
  <si>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</si>
  <si>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</si>
  <si>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</si>
  <si>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</si>
  <si>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</si>
  <si>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</si>
  <si>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</si>
  <si>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</si>
  <si>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</si>
  <si>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</si>
  <si>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</si>
  <si>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</si>
  <si>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</si>
  <si>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</si>
  <si>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</si>
  <si>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</si>
  <si>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</si>
  <si>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</si>
  <si>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</si>
  <si>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</si>
  <si>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</si>
  <si>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</si>
  <si>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</si>
  <si>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</si>
  <si>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</si>
  <si>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</si>
  <si>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</si>
  <si>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</si>
  <si>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</si>
  <si>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</si>
  <si>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</si>
  <si>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</si>
  <si>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</si>
  <si>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</si>
  <si>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</si>
  <si>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</si>
  <si>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</si>
  <si>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</si>
  <si>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</si>
  <si>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</si>
  <si>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</si>
  <si>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</si>
  <si>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</si>
  <si>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</si>
  <si>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</si>
  <si>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</si>
  <si>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</si>
  <si>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</si>
  <si>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</si>
  <si>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</si>
  <si>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</si>
  <si>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</si>
  <si>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</si>
  <si>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</si>
  <si>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</si>
  <si>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</si>
  <si>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</si>
  <si>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</si>
  <si>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</si>
  <si>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</si>
  <si>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</si>
  <si>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</si>
  <si>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</si>
  <si>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</si>
  <si>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</si>
  <si>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</si>
  <si>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</si>
  <si>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</si>
  <si>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</si>
  <si>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</si>
  <si>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</si>
  <si>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</si>
  <si>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</si>
  <si>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</si>
  <si>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</si>
  <si>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</si>
  <si>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</si>
  <si>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</si>
  <si>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</si>
  <si>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</si>
  <si>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</si>
  <si>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</si>
  <si>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</si>
  <si>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</si>
  <si>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</si>
  <si>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</si>
  <si>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</si>
  <si>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</si>
  <si>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</si>
  <si>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</si>
  <si>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</si>
  <si>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</si>
  <si>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</si>
  <si>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</si>
  <si>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</si>
  <si>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</si>
  <si>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</si>
  <si>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</si>
  <si>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</si>
  <si>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</si>
  <si>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</si>
  <si>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</si>
  <si>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</si>
  <si>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</si>
  <si>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</si>
  <si>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</si>
  <si>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</si>
  <si>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</si>
  <si>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</si>
  <si>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</si>
  <si>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</si>
  <si>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</si>
  <si>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</si>
  <si>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</si>
  <si>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</si>
  <si>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</si>
  <si>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</si>
  <si>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</si>
  <si>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</si>
  <si>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</si>
  <si>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</si>
  <si>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</si>
  <si>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</si>
  <si>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</si>
  <si>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</si>
  <si>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</si>
  <si>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</si>
  <si>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</si>
  <si>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</si>
  <si>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</si>
  <si>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</si>
  <si>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</si>
  <si>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</si>
  <si>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</si>
  <si>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</si>
  <si>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</si>
  <si>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</si>
  <si>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</si>
  <si>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</si>
  <si>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</si>
  <si>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</si>
  <si>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</si>
  <si>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</si>
  <si>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</si>
  <si>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</si>
  <si>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</si>
  <si>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</si>
  <si>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</si>
  <si>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</si>
  <si>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</si>
  <si>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</si>
  <si>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</si>
  <si>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</si>
  <si>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</si>
  <si>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</si>
  <si>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</si>
  <si>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</si>
  <si>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</si>
  <si>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</si>
  <si>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</si>
  <si>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</si>
  <si>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</si>
  <si>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</si>
  <si>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</si>
  <si>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</si>
  <si>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</si>
  <si>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</si>
  <si>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</si>
  <si>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</si>
  <si>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</si>
  <si>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</si>
  <si>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</si>
  <si>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</si>
  <si>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</si>
  <si>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</si>
  <si>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</si>
  <si>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</si>
  <si>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</si>
  <si>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</si>
  <si>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</si>
  <si>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</si>
  <si>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</si>
  <si>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</si>
  <si>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</si>
  <si>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</si>
  <si>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</si>
  <si>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</si>
  <si>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</si>
  <si>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</si>
  <si>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</si>
  <si>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</si>
  <si>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</si>
  <si>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</si>
  <si>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</si>
  <si>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</si>
  <si>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</si>
  <si>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</si>
  <si>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</si>
  <si>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</si>
  <si>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</si>
  <si>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</si>
  <si>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</si>
  <si>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</si>
  <si>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</si>
  <si>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</si>
  <si>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</si>
  <si>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</si>
  <si>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</si>
  <si>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</si>
  <si>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</si>
  <si>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</si>
  <si>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</si>
  <si>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</si>
  <si>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</si>
  <si>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</si>
  <si>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</si>
  <si>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</si>
  <si>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</si>
  <si>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</si>
  <si>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</si>
  <si>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</si>
  <si>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</si>
  <si>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</si>
  <si>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</si>
  <si>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</si>
  <si>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</si>
  <si>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</si>
  <si>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</si>
  <si>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</si>
  <si>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</si>
  <si>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</si>
  <si>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</si>
  <si>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</si>
  <si>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</si>
  <si>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</si>
  <si>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</si>
  <si>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</si>
  <si>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</si>
  <si>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</si>
  <si>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</si>
  <si>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</si>
  <si>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</si>
  <si>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</si>
  <si>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</si>
  <si>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</si>
  <si>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</si>
  <si>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</si>
  <si>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</si>
  <si>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</si>
  <si>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</si>
  <si>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</si>
  <si>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</si>
  <si>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</si>
  <si>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</si>
  <si>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</si>
  <si>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</si>
  <si>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</si>
  <si>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</si>
  <si>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</si>
  <si>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</si>
  <si>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</si>
  <si>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</si>
  <si>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</si>
  <si>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</si>
  <si>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</si>
  <si>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</si>
  <si>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</si>
  <si>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</si>
  <si>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</si>
  <si>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</si>
  <si>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</si>
  <si>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</si>
  <si>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</si>
  <si>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</si>
  <si>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</si>
  <si>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</si>
  <si>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</si>
  <si>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</si>
  <si>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</si>
  <si>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</si>
  <si>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</si>
  <si>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</si>
  <si>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</si>
  <si>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</si>
  <si>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</si>
  <si>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</si>
  <si>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</si>
  <si>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</si>
  <si>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</si>
  <si>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</si>
  <si>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</si>
  <si>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</si>
  <si>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</si>
  <si>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</si>
  <si>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</si>
  <si>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</si>
  <si>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</si>
  <si>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</si>
  <si>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</si>
  <si>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</si>
  <si>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</si>
  <si>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</si>
  <si>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</si>
  <si>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</si>
  <si>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</si>
  <si>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</si>
  <si>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</si>
  <si>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</si>
  <si>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</si>
  <si>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</si>
  <si>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</si>
  <si>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</si>
  <si>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</si>
  <si>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</si>
  <si>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</si>
  <si>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</si>
  <si>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</si>
  <si>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</si>
  <si>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</si>
  <si>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</si>
  <si>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</si>
  <si>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</si>
  <si>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</si>
  <si>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</si>
  <si>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</si>
  <si>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</si>
  <si>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</si>
  <si>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</si>
  <si>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</si>
  <si>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</si>
  <si>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</si>
  <si>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</si>
  <si>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</si>
  <si>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</si>
  <si>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</si>
  <si>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</si>
  <si>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</si>
  <si>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</si>
  <si>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</si>
  <si>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</si>
  <si>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</si>
  <si>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</si>
  <si>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</si>
  <si>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</si>
  <si>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</si>
  <si>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</si>
  <si>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</si>
  <si>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</si>
  <si>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</si>
  <si>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</si>
  <si>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</si>
  <si>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</si>
  <si>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</si>
  <si>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</si>
  <si>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</si>
  <si>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</si>
  <si>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</si>
  <si>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</si>
  <si>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</si>
  <si>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</si>
  <si>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</si>
  <si>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</si>
  <si>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</si>
  <si>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</si>
  <si>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</si>
  <si>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</si>
  <si>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</si>
  <si>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</si>
  <si>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</si>
  <si>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</si>
  <si>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</si>
  <si>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</si>
  <si>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</si>
  <si>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</si>
  <si>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</si>
  <si>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</si>
  <si>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</si>
  <si>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</si>
  <si>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</si>
  <si>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</si>
  <si>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</si>
  <si>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</si>
  <si>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</si>
  <si>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</si>
  <si>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</si>
  <si>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</si>
  <si>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</si>
  <si>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</si>
  <si>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</si>
  <si>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</si>
  <si>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</si>
  <si>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</si>
  <si>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</si>
  <si>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</si>
  <si>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</si>
  <si>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</si>
  <si>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</si>
  <si>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</si>
  <si>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</si>
  <si>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</si>
  <si>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</si>
  <si>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</si>
  <si>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</si>
  <si>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</si>
  <si>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</si>
  <si>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</si>
  <si>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</si>
  <si>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</si>
  <si>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</si>
  <si>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</si>
  <si>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</si>
  <si>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</si>
  <si>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</si>
  <si>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</si>
  <si>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</si>
  <si>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</si>
  <si>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</si>
  <si>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</si>
  <si>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</si>
  <si>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</si>
  <si>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</si>
  <si>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</si>
  <si>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</si>
  <si>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</si>
  <si>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</si>
  <si>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</si>
  <si>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</si>
  <si>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</si>
  <si>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</si>
  <si>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</si>
  <si>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</si>
  <si>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</si>
  <si>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</si>
  <si>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</si>
  <si>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</si>
  <si>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</si>
  <si>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</si>
  <si>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</si>
  <si>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</si>
  <si>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</si>
  <si>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</si>
  <si>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</si>
  <si>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</si>
  <si>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</si>
  <si>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</si>
  <si>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</si>
  <si>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</si>
  <si>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</si>
  <si>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</si>
  <si>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</si>
  <si>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</si>
  <si>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</si>
  <si>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</si>
  <si>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</si>
  <si>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</si>
  <si>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</si>
  <si>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</si>
  <si>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</si>
  <si>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</si>
  <si>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</si>
  <si>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</si>
  <si>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</si>
  <si>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</si>
  <si>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</si>
  <si>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</si>
  <si>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</si>
  <si>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</si>
  <si>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</si>
  <si>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</si>
  <si>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</si>
  <si>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</si>
  <si>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</si>
  <si>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</si>
  <si>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</si>
  <si>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</si>
  <si>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</si>
  <si>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</si>
  <si>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</si>
  <si>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</si>
  <si>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</si>
  <si>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</si>
  <si>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</si>
  <si>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</si>
  <si>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</si>
  <si>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</si>
  <si>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</si>
  <si>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</si>
  <si>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</si>
  <si>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</si>
  <si>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</si>
  <si>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</si>
  <si>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</si>
  <si>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</si>
  <si>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</si>
  <si>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</si>
  <si>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</si>
  <si>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</si>
  <si>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</si>
  <si>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</si>
  <si>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</si>
  <si>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</si>
  <si>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</si>
  <si>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</si>
  <si>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</si>
  <si>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</si>
  <si>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</si>
  <si>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</si>
  <si>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</si>
  <si>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</si>
  <si>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</si>
  <si>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</si>
  <si>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</si>
  <si>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</si>
  <si>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</si>
  <si>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</si>
  <si>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</si>
  <si>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</si>
  <si>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</si>
  <si>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</si>
  <si>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</si>
  <si>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</si>
  <si>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</si>
  <si>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</si>
  <si>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</si>
  <si>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</si>
  <si>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</si>
  <si>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</si>
  <si>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</si>
  <si>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</si>
  <si>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</si>
  <si>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</si>
  <si>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</si>
  <si>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</si>
  <si>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</si>
  <si>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</si>
  <si>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</si>
  <si>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</si>
  <si>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</si>
  <si>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</si>
  <si>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</si>
  <si>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</si>
  <si>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</si>
  <si>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</si>
  <si>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</si>
  <si>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</si>
  <si>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</si>
  <si>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</si>
  <si>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</si>
  <si>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</si>
  <si>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</si>
  <si>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</si>
  <si>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</si>
  <si>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</si>
  <si>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</si>
  <si>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</si>
  <si>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</si>
  <si>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</si>
  <si>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</si>
  <si>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</si>
  <si>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</si>
  <si>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</si>
  <si>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</si>
  <si>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</si>
  <si>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</si>
  <si>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</si>
  <si>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</si>
  <si>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</si>
  <si>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</si>
  <si>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</si>
  <si>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</si>
  <si>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</si>
  <si>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</si>
  <si>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</si>
  <si>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</si>
  <si>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</si>
  <si>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</si>
  <si>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</si>
  <si>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</si>
  <si>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</si>
  <si>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</si>
  <si>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</si>
  <si>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</si>
  <si>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</si>
  <si>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</si>
  <si>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</si>
  <si>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</si>
  <si>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</si>
  <si>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</si>
  <si>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</si>
  <si>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</si>
  <si>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</si>
  <si>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</si>
  <si>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</si>
  <si>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</si>
  <si>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</si>
  <si>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</si>
  <si>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</si>
  <si>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</si>
  <si>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</si>
  <si>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</si>
  <si>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</si>
  <si>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</si>
  <si>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</si>
  <si>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</si>
  <si>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</si>
  <si>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</si>
  <si>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</si>
  <si>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</si>
  <si>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</si>
  <si>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</si>
  <si>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</si>
  <si>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</si>
  <si>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</si>
  <si>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</si>
  <si>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</si>
  <si>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</si>
  <si>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</si>
  <si>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</si>
  <si>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</si>
  <si>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</si>
  <si>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</si>
  <si>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</si>
  <si>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</si>
  <si>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</si>
  <si>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</si>
  <si>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</si>
  <si>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</si>
  <si>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</si>
  <si>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</si>
  <si>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</si>
  <si>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</si>
  <si>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</si>
  <si>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</si>
  <si>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</si>
  <si>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</si>
  <si>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</si>
  <si>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</si>
  <si>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</si>
  <si>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</si>
  <si>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</si>
  <si>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</si>
  <si>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</si>
  <si>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</si>
  <si>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</si>
  <si>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</si>
  <si>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</si>
  <si>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</si>
  <si>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</si>
  <si>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</si>
  <si>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</si>
  <si>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</si>
  <si>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</si>
  <si>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</si>
  <si>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</si>
  <si>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</si>
  <si>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</si>
  <si>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</si>
  <si>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</si>
  <si>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</si>
  <si>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</si>
  <si>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</si>
  <si>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</si>
  <si>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</si>
  <si>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</si>
  <si>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</si>
  <si>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</si>
  <si>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</si>
  <si>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</si>
  <si>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</si>
  <si>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</si>
  <si>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</si>
  <si>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</si>
  <si>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</si>
  <si>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</si>
  <si>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</si>
  <si>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</si>
  <si>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</si>
  <si>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</si>
  <si>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</si>
  <si>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</si>
  <si>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</si>
  <si>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</si>
  <si>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</si>
  <si>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</si>
  <si>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</si>
  <si>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</si>
  <si>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</si>
  <si>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</si>
  <si>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</si>
  <si>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</si>
  <si>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</si>
  <si>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</si>
  <si>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</si>
  <si>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</si>
  <si>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</si>
  <si>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</si>
  <si>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</si>
  <si>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</si>
  <si>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</si>
  <si>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</si>
  <si>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</si>
  <si>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</si>
  <si>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</si>
  <si>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</si>
  <si>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</si>
  <si>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</si>
  <si>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</si>
  <si>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</si>
  <si>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</si>
  <si>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</si>
  <si>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</si>
  <si>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</si>
  <si>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</si>
  <si>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</si>
  <si>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</si>
  <si>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</si>
  <si>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</si>
  <si>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</si>
  <si>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</si>
  <si>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</si>
  <si>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</si>
  <si>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</si>
  <si>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</si>
  <si>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</si>
  <si>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</si>
  <si>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</si>
  <si>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</si>
  <si>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</si>
  <si>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</si>
  <si>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</si>
  <si>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</si>
  <si>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</si>
  <si>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</si>
  <si>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</si>
  <si>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</si>
  <si>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</si>
  <si>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</si>
  <si>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</si>
  <si>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</si>
  <si>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</si>
  <si>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</si>
  <si>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</si>
  <si>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</si>
  <si>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</si>
  <si>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</si>
  <si>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</si>
  <si>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</si>
  <si>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</si>
  <si>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</si>
  <si>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</si>
  <si>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</si>
  <si>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</si>
  <si>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</si>
  <si>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</si>
  <si>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</si>
  <si>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</si>
  <si>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</si>
  <si>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</si>
  <si>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</si>
  <si>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</si>
  <si>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</si>
  <si>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</si>
  <si>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</si>
  <si>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</si>
  <si>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</si>
  <si>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</si>
  <si>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</si>
  <si>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</si>
  <si>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</si>
  <si>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</si>
  <si>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</si>
  <si>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</si>
  <si>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</si>
  <si>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</si>
  <si>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</si>
  <si>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</si>
  <si>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</si>
  <si>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</si>
  <si>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</si>
  <si>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</si>
  <si>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</si>
  <si>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</si>
  <si>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</si>
  <si>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</si>
  <si>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</si>
  <si>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</si>
  <si>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</si>
  <si>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</si>
  <si>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</si>
  <si>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</si>
  <si>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</si>
  <si>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</si>
  <si>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</si>
  <si>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</si>
  <si>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</si>
  <si>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</si>
  <si>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</si>
  <si>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</si>
  <si>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</si>
  <si>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</si>
  <si>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</si>
  <si>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</si>
  <si>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</si>
  <si>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</si>
  <si>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</si>
  <si>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</si>
  <si>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</si>
  <si>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</si>
  <si>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</si>
  <si>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</si>
  <si>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</si>
  <si>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</si>
  <si>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</si>
  <si>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</si>
  <si>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</si>
  <si>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</si>
  <si>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</si>
  <si>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</si>
  <si>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</si>
  <si>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</si>
  <si>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</si>
  <si>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</si>
  <si>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</si>
  <si>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</si>
  <si>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</si>
  <si>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</si>
  <si>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</si>
  <si>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</si>
  <si>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</si>
  <si>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</si>
  <si>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</si>
  <si>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</si>
  <si>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</si>
  <si>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</si>
  <si>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</si>
  <si>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</si>
  <si>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</si>
  <si>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</si>
  <si>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</si>
  <si>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</si>
  <si>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</si>
  <si>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</si>
  <si>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</si>
  <si>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</si>
  <si>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</si>
  <si>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</si>
  <si>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</si>
  <si>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</si>
  <si>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</si>
  <si>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</si>
  <si>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</si>
  <si>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</si>
  <si>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</si>
  <si>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</si>
  <si>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</si>
  <si>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</si>
  <si>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</si>
  <si>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</si>
  <si>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</si>
  <si>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</si>
  <si>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</si>
  <si>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</si>
  <si>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</si>
  <si>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</si>
  <si>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</si>
  <si>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</si>
  <si>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</si>
  <si>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</si>
  <si>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</si>
  <si>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</si>
  <si>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</si>
  <si>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</si>
  <si>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</si>
  <si>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</si>
  <si>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</si>
  <si>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</si>
  <si>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</si>
  <si>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</si>
  <si>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</si>
  <si>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</si>
  <si>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</si>
  <si>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</si>
  <si>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</si>
  <si>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</si>
  <si>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</si>
  <si>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</si>
  <si>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</si>
  <si>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</si>
  <si>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</si>
  <si>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</si>
  <si>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</si>
  <si>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</si>
  <si>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</si>
  <si>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</si>
  <si>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</si>
  <si>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</si>
  <si>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</si>
  <si>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</si>
  <si>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</si>
  <si>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</si>
  <si>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</si>
  <si>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</si>
  <si>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</si>
  <si>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</si>
  <si>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</si>
  <si>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</si>
  <si>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</si>
  <si>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</si>
  <si>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</si>
  <si>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</si>
  <si>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</si>
  <si>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</si>
  <si>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</si>
  <si>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</si>
  <si>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</si>
  <si>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</si>
  <si>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</si>
  <si>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</si>
  <si>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</si>
  <si>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</si>
  <si>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</si>
  <si>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</si>
  <si>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</si>
  <si>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</si>
  <si>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</si>
  <si>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</si>
  <si>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</si>
  <si>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</si>
  <si>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</si>
  <si>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</si>
  <si>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</si>
  <si>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</si>
  <si>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</si>
  <si>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</si>
  <si>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</si>
  <si>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</si>
  <si>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</si>
  <si>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</si>
  <si>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</si>
  <si>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</si>
  <si>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</si>
  <si>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</si>
  <si>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</si>
  <si>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</si>
  <si>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</si>
  <si>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</si>
  <si>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</si>
  <si>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</si>
  <si>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</si>
  <si>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</si>
  <si>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</si>
  <si>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</si>
  <si>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</si>
  <si>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</si>
  <si>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</si>
  <si>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</si>
  <si>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</si>
  <si>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</si>
  <si>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</si>
  <si>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</si>
  <si>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</si>
  <si>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</si>
  <si>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</si>
  <si>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</si>
  <si>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</si>
  <si>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</si>
  <si>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</si>
  <si>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</si>
  <si>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</si>
  <si>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</si>
  <si>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</si>
  <si>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</si>
  <si>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</si>
  <si>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</si>
  <si>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</si>
  <si>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</si>
  <si>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</si>
  <si>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</si>
  <si>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</si>
  <si>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</si>
  <si>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</si>
  <si>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</si>
  <si>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</si>
  <si>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</si>
  <si>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</si>
  <si>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</si>
  <si>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</si>
  <si>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</si>
  <si>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</si>
  <si>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</si>
  <si>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</si>
  <si>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</si>
  <si>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</si>
  <si>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</si>
  <si>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</si>
  <si>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</si>
  <si>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</si>
  <si>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</si>
  <si>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</si>
  <si>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</si>
  <si>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</si>
  <si>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</si>
  <si>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</si>
  <si>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</si>
  <si>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</si>
  <si>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</si>
  <si>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</si>
  <si>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</si>
  <si>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</si>
  <si>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</si>
  <si>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</si>
  <si>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</si>
  <si>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</si>
  <si>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</si>
  <si>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</si>
  <si>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</si>
  <si>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</si>
  <si>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</si>
  <si>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</si>
  <si>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</si>
  <si>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</si>
  <si>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</si>
  <si>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</si>
  <si>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</si>
  <si>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</si>
  <si>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</si>
  <si>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</si>
  <si>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</si>
  <si>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</si>
  <si>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</si>
  <si>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</si>
  <si>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</si>
  <si>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</si>
  <si>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</si>
  <si>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</si>
  <si>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</si>
  <si>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</si>
  <si>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</si>
  <si>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</si>
  <si>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</si>
  <si>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</si>
  <si>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</si>
  <si>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</si>
  <si>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</si>
  <si>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</si>
  <si>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</si>
  <si>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</si>
  <si>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</si>
  <si>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</si>
  <si>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</si>
  <si>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</si>
  <si>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</si>
  <si>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</si>
  <si>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</si>
  <si>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</si>
  <si>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</si>
  <si>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</si>
  <si>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</si>
  <si>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</si>
  <si>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</si>
  <si>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</si>
  <si>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</si>
  <si>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</si>
  <si>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</si>
  <si>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</si>
  <si>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</si>
  <si>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</si>
  <si>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</si>
  <si>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</si>
  <si>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</si>
  <si>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</si>
  <si>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</si>
  <si>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</si>
  <si>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</si>
  <si>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</si>
  <si>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</si>
  <si>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</si>
  <si>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</si>
  <si>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</si>
  <si>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</si>
  <si>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</si>
  <si>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</si>
  <si>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</si>
  <si>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</si>
  <si>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</si>
  <si>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</si>
  <si>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</si>
  <si>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</si>
  <si>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</si>
  <si>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</si>
  <si>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</si>
  <si>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</si>
  <si>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</si>
  <si>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</si>
  <si>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</si>
  <si>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</si>
  <si>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</si>
  <si>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</si>
  <si>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</si>
  <si>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</si>
  <si>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</si>
  <si>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</si>
  <si>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</si>
  <si>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</si>
  <si>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</si>
  <si>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</si>
  <si>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</si>
  <si>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</si>
  <si>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</si>
  <si>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</si>
  <si>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</si>
  <si>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</si>
  <si>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</si>
  <si>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</si>
  <si>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</si>
  <si>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</si>
  <si>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</si>
  <si>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</si>
  <si>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</si>
  <si>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</si>
  <si>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</si>
  <si>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</si>
  <si>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</si>
  <si>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</si>
  <si>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</si>
  <si>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</si>
  <si>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</si>
  <si>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</si>
  <si>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</si>
  <si>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</si>
  <si>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</si>
  <si>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</si>
  <si>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</si>
  <si>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</si>
  <si>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</si>
  <si>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</si>
  <si>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</si>
  <si>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</si>
  <si>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</si>
  <si>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</si>
  <si>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</si>
  <si>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</si>
  <si>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</si>
  <si>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</si>
  <si>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</si>
  <si>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</si>
  <si>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</si>
  <si>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</si>
  <si>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</si>
  <si>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</si>
  <si>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</si>
  <si>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</si>
  <si>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</si>
  <si>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</si>
  <si>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</si>
  <si>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</si>
  <si>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</si>
  <si>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</si>
  <si>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</si>
  <si>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</si>
  <si>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</si>
  <si>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</si>
  <si>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</si>
  <si>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</si>
  <si>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</si>
  <si>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</si>
  <si>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</si>
  <si>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</si>
  <si>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</si>
  <si>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</si>
  <si>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</si>
  <si>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</si>
  <si>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</si>
  <si>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</si>
  <si>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</si>
  <si>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</si>
  <si>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</si>
  <si>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</si>
  <si>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</si>
  <si>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</si>
  <si>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</si>
  <si>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</si>
  <si>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</si>
  <si>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</si>
  <si>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</si>
  <si>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</si>
  <si>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</si>
  <si>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</si>
  <si>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</si>
  <si>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</si>
  <si>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</si>
  <si>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</si>
  <si>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</si>
  <si>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</si>
  <si>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</si>
  <si>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</si>
  <si>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</si>
  <si>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</si>
  <si>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</si>
  <si>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</si>
  <si>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</si>
  <si>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</si>
  <si>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</si>
  <si>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</si>
  <si>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</si>
  <si>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</si>
  <si>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</si>
  <si>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</si>
  <si>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</si>
  <si>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</si>
  <si>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</si>
  <si>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</si>
  <si>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</si>
  <si>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</si>
  <si>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</si>
  <si>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</si>
  <si>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</si>
  <si>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</si>
  <si>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</si>
  <si>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</si>
  <si>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</si>
  <si>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</si>
  <si>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</si>
  <si>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</si>
  <si>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</si>
  <si>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</si>
  <si>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</si>
  <si>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</si>
  <si>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</si>
  <si>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</si>
  <si>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</si>
  <si>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</si>
  <si>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</si>
  <si>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</si>
  <si>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</si>
  <si>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</si>
  <si>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</si>
  <si>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</si>
  <si>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</si>
  <si>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</si>
  <si>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</si>
  <si>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</si>
  <si>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</si>
  <si>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</si>
  <si>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</si>
  <si>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</si>
  <si>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</si>
  <si>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</si>
  <si>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</si>
  <si>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</si>
  <si>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</si>
  <si>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</si>
  <si>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</si>
  <si>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</si>
  <si>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</si>
  <si>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</si>
  <si>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</si>
  <si>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</si>
  <si>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</si>
  <si>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</si>
  <si>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</si>
  <si>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</si>
  <si>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</si>
  <si>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</si>
  <si>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</si>
  <si>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</si>
  <si>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</si>
  <si>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</si>
  <si>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</si>
  <si>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</si>
  <si>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</si>
  <si>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</si>
  <si>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</si>
  <si>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</si>
  <si>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</si>
  <si>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</si>
  <si>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</si>
  <si>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</si>
  <si>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</si>
  <si>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</si>
  <si>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</si>
  <si>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</si>
  <si>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</si>
  <si>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</si>
  <si>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</si>
  <si>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</si>
  <si>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</si>
  <si>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</si>
  <si>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</si>
  <si>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</si>
  <si>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</si>
  <si>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</si>
  <si>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</si>
  <si>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</si>
  <si>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</si>
  <si>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</si>
  <si>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</si>
  <si>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</si>
  <si>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</si>
  <si>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</si>
  <si>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</si>
  <si>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</si>
  <si>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</si>
  <si>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</si>
  <si>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</si>
  <si>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</si>
  <si>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</si>
  <si>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</si>
  <si>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</si>
  <si>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</si>
  <si>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</si>
  <si>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</si>
  <si>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</si>
  <si>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</si>
  <si>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</si>
  <si>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</si>
  <si>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</si>
  <si>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</si>
  <si>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</si>
  <si>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</si>
  <si>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</si>
  <si>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</si>
  <si>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</si>
  <si>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</si>
  <si>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</si>
  <si>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</si>
  <si>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</si>
  <si>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</si>
  <si>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</si>
  <si>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</si>
  <si>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</si>
  <si>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</si>
  <si>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</si>
  <si>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</si>
  <si>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</si>
  <si>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</si>
  <si>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</si>
  <si>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</si>
  <si>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</si>
  <si>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</si>
  <si>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</si>
  <si>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</si>
  <si>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</si>
  <si>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</si>
  <si>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</si>
  <si>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</si>
  <si>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</si>
  <si>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</si>
  <si>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</si>
  <si>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</si>
  <si>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</si>
  <si>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</si>
  <si>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</si>
  <si>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</si>
  <si>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</si>
  <si>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</si>
  <si>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</si>
  <si>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</si>
  <si>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</si>
  <si>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</si>
  <si>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</si>
  <si>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</si>
  <si>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</si>
  <si>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</si>
  <si>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</si>
  <si>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</si>
  <si>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</si>
  <si>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</si>
  <si>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</si>
  <si>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</si>
  <si>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</si>
  <si>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</si>
  <si>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</si>
  <si>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</si>
  <si>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</si>
  <si>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</si>
  <si>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</si>
  <si>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</si>
  <si>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</si>
  <si>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</si>
  <si>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</si>
  <si>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</si>
  <si>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</si>
  <si>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</si>
  <si>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</si>
  <si>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</si>
  <si>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</si>
  <si>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</si>
  <si>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</si>
  <si>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</si>
  <si>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</si>
  <si>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</si>
  <si>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</si>
  <si>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</si>
  <si>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</si>
  <si>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</si>
  <si>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</si>
  <si>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</si>
  <si>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</si>
  <si>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</si>
  <si>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</si>
  <si>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</si>
  <si>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</si>
  <si>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</si>
  <si>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</si>
  <si>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</si>
  <si>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</si>
  <si>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</si>
  <si>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</si>
  <si>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</si>
  <si>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</si>
  <si>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</si>
  <si>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</si>
  <si>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</si>
  <si>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</si>
  <si>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</si>
  <si>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</si>
  <si>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</si>
  <si>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</si>
  <si>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</si>
  <si>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</si>
  <si>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</si>
  <si>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</si>
  <si>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</si>
  <si>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</si>
  <si>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</si>
  <si>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</si>
  <si>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</si>
  <si>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</si>
  <si>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</si>
  <si>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</si>
  <si>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</si>
  <si>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</si>
  <si>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</si>
  <si>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</si>
  <si>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</si>
  <si>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</si>
  <si>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</si>
  <si>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</si>
  <si>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</si>
  <si>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</si>
  <si>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</si>
  <si>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</si>
  <si>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</si>
  <si>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</si>
  <si>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</si>
  <si>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</si>
  <si>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</si>
  <si>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</si>
  <si>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</si>
  <si>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</si>
  <si>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</si>
  <si>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</si>
  <si>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</si>
  <si>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</si>
  <si>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</si>
  <si>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</si>
  <si>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</si>
  <si>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</si>
  <si>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</si>
  <si>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</si>
  <si>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</si>
  <si>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</si>
  <si>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</si>
  <si>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</si>
  <si>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</si>
  <si>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</si>
  <si>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</si>
  <si>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</si>
  <si>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</si>
  <si>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</si>
  <si>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</si>
  <si>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</si>
  <si>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</si>
  <si>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</si>
  <si>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</si>
  <si>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</si>
  <si>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</si>
  <si>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</si>
  <si>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</si>
  <si>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</si>
  <si>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</si>
  <si>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</si>
  <si>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</si>
  <si>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</si>
  <si>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</si>
  <si>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</si>
  <si>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</si>
  <si>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</si>
  <si>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</si>
  <si>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</si>
  <si>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</si>
  <si>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</si>
  <si>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</si>
  <si>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</si>
  <si>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</si>
  <si>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</si>
  <si>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</si>
  <si>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</si>
  <si>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</si>
  <si>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</si>
  <si>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</si>
  <si>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</si>
  <si>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</si>
  <si>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</si>
  <si>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</si>
  <si>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</si>
  <si>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</si>
  <si>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</si>
  <si>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</si>
  <si>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</si>
  <si>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</si>
  <si>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</si>
  <si>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</si>
  <si>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</si>
  <si>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</si>
  <si>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</si>
  <si>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</si>
  <si>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</si>
  <si>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</si>
  <si>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</si>
  <si>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</si>
  <si>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</si>
  <si>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</si>
  <si>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</si>
  <si>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</si>
  <si>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</si>
  <si>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</si>
  <si>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</si>
  <si>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</si>
  <si>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</si>
  <si>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</si>
  <si>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</si>
  <si>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</si>
  <si>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</si>
  <si>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</si>
  <si>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</si>
  <si>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</si>
  <si>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</si>
  <si>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</si>
  <si>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</si>
  <si>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</si>
  <si>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</si>
  <si>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</si>
  <si>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</si>
  <si>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</si>
  <si>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</si>
  <si>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</si>
  <si>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</si>
  <si>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</si>
  <si>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</si>
  <si>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</si>
  <si>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</si>
  <si>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</si>
  <si>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</si>
  <si>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</si>
  <si>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</si>
  <si>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</si>
  <si>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</si>
  <si>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</si>
  <si>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</si>
  <si>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</si>
  <si>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</si>
  <si>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</si>
  <si>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</si>
  <si>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</si>
  <si>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</si>
  <si>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</si>
  <si>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</si>
  <si>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</si>
  <si>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</si>
  <si>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</si>
  <si>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</si>
  <si>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</si>
  <si>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</si>
  <si>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</si>
  <si>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</si>
  <si>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</si>
  <si>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</si>
  <si>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</si>
  <si>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</si>
  <si>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</si>
  <si>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</si>
  <si>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</si>
  <si>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</si>
  <si>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</si>
  <si>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</si>
  <si>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</si>
  <si>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</si>
  <si>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</si>
  <si>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</si>
  <si>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</si>
  <si>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</si>
  <si>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</si>
  <si>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</si>
  <si>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</si>
  <si>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</si>
  <si>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</si>
  <si>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</si>
  <si>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</si>
  <si>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</si>
  <si>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</si>
  <si>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</si>
  <si>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</si>
  <si>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</si>
  <si>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</si>
  <si>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</si>
  <si>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</si>
  <si>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</si>
  <si>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</si>
  <si>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</si>
  <si>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</si>
  <si>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</si>
  <si>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</si>
  <si>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</si>
  <si>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</si>
  <si>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</si>
  <si>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</si>
  <si>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</si>
  <si>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</si>
  <si>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</si>
  <si>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</si>
  <si>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</si>
  <si>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</si>
  <si>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</si>
  <si>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</si>
  <si>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</si>
  <si>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</si>
  <si>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</si>
  <si>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</si>
  <si>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</si>
  <si>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</si>
  <si>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</si>
  <si>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</si>
  <si>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</si>
  <si>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</si>
  <si>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</si>
  <si>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</si>
  <si>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</si>
  <si>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</si>
  <si>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</si>
  <si>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</si>
  <si>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</si>
  <si>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</si>
  <si>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</si>
  <si>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</si>
  <si>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</si>
  <si>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</si>
  <si>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</si>
  <si>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</si>
  <si>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</si>
  <si>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</si>
  <si>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</si>
  <si>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</si>
  <si>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</si>
  <si>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</si>
  <si>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</si>
  <si>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</si>
  <si>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</si>
  <si>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</si>
  <si>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</si>
  <si>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</si>
  <si>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</si>
  <si>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</si>
  <si>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</si>
  <si>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</si>
  <si>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</si>
  <si>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</si>
  <si>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</si>
  <si>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</si>
  <si>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</si>
  <si>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</si>
  <si>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</si>
  <si>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</si>
  <si>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</si>
  <si>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</si>
  <si>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</si>
  <si>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</si>
  <si>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</si>
  <si>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</si>
  <si>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</si>
  <si>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</si>
  <si>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</si>
  <si>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</si>
  <si>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</si>
  <si>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</si>
  <si>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</si>
  <si>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</si>
  <si>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</si>
  <si>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</si>
  <si>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</si>
  <si>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</si>
  <si>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</si>
  <si>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</si>
  <si>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</si>
  <si>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</si>
  <si>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</si>
  <si>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</si>
  <si>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</si>
  <si>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</si>
  <si>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</si>
  <si>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</si>
  <si>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</si>
  <si>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</si>
  <si>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</si>
  <si>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</si>
  <si>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</si>
  <si>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</si>
  <si>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</si>
  <si>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</si>
  <si>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</si>
  <si>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</si>
  <si>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</si>
  <si>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</si>
  <si>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</si>
  <si>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</si>
  <si>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</si>
  <si>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</si>
  <si>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</si>
  <si>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</si>
  <si>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</si>
  <si>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</si>
  <si>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</si>
  <si>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</si>
  <si>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</si>
  <si>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</si>
  <si>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</si>
  <si>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</si>
  <si>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</si>
  <si>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</si>
  <si>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</si>
  <si>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</si>
  <si>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</si>
  <si>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</si>
  <si>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</si>
  <si>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</si>
  <si>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</si>
  <si>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</si>
  <si>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</si>
  <si>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</si>
  <si>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</si>
  <si>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</si>
  <si>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</si>
  <si>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</si>
  <si>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</si>
  <si>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</si>
  <si>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</si>
  <si>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</si>
  <si>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</si>
  <si>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</si>
  <si>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</si>
  <si>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</si>
  <si>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</si>
  <si>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</si>
  <si>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</si>
  <si>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</si>
  <si>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</si>
  <si>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</si>
  <si>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</si>
  <si>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</si>
  <si>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</si>
  <si>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</si>
  <si>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</si>
  <si>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</si>
  <si>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</si>
  <si>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</si>
  <si>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</si>
  <si>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</si>
  <si>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</si>
  <si>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</si>
  <si>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</si>
  <si>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</si>
  <si>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</si>
  <si>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</si>
  <si>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</si>
  <si>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</si>
  <si>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</si>
  <si>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</si>
  <si>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</si>
  <si>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</si>
  <si>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</si>
  <si>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</si>
  <si>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</si>
  <si>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</si>
  <si>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</si>
  <si>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</si>
  <si>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</si>
  <si>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</si>
  <si>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</si>
  <si>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</si>
  <si>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</si>
  <si>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</si>
  <si>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</si>
  <si>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</si>
  <si>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</si>
  <si>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</si>
  <si>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</si>
  <si>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</si>
  <si>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</si>
  <si>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</si>
  <si>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</si>
  <si>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</si>
  <si>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</si>
  <si>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</si>
  <si>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</si>
  <si>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</si>
  <si>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</si>
  <si>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</si>
  <si>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</si>
  <si>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</si>
  <si>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</si>
  <si>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</si>
  <si>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</si>
  <si>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</si>
  <si>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</si>
  <si>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</si>
  <si>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</si>
  <si>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</si>
  <si>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</si>
  <si>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</si>
  <si>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</si>
  <si>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</si>
  <si>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</si>
  <si>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</si>
  <si>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</si>
  <si>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</si>
  <si>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</si>
  <si>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</si>
  <si>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</si>
  <si>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</si>
  <si>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</si>
  <si>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</si>
  <si>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</si>
  <si>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</si>
  <si>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</si>
  <si>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</si>
  <si>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</si>
  <si>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</si>
  <si>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</si>
  <si>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</si>
  <si>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</si>
  <si>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</si>
  <si>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</si>
  <si>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</si>
  <si>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</si>
  <si>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</si>
  <si>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</si>
  <si>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</si>
  <si>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</si>
  <si>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</si>
  <si>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</si>
  <si>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</si>
  <si>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</si>
  <si>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</si>
  <si>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</si>
  <si>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</si>
  <si>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</si>
  <si>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</si>
  <si>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</si>
  <si>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</si>
  <si>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</si>
  <si>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</si>
  <si>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</si>
  <si>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</si>
  <si>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</si>
  <si>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</si>
  <si>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</si>
  <si>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</si>
  <si>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</si>
  <si>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</si>
  <si>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</si>
  <si>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</si>
  <si>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</si>
  <si>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</si>
  <si>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</si>
  <si>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</si>
  <si>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</si>
  <si>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</si>
  <si>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</si>
  <si>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</si>
  <si>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</si>
  <si>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</si>
  <si>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</si>
  <si>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</si>
  <si>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</si>
  <si>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</si>
  <si>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</si>
  <si>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</si>
  <si>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</si>
  <si>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</si>
  <si>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</si>
  <si>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</si>
  <si>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</si>
  <si>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</si>
  <si>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</si>
  <si>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</si>
  <si>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</si>
  <si>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</si>
  <si>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</si>
  <si>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</si>
  <si>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</si>
  <si>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</si>
  <si>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</si>
  <si>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</si>
  <si>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</si>
  <si>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</si>
  <si>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</si>
  <si>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</si>
  <si>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</si>
  <si>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</si>
  <si>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</si>
  <si>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</si>
  <si>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</si>
  <si>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</si>
  <si>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</si>
  <si>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</si>
  <si>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</si>
  <si>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</si>
  <si>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</si>
  <si>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</si>
  <si>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</si>
  <si>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</si>
  <si>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</si>
  <si>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</si>
  <si>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</si>
  <si>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</si>
  <si>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</si>
  <si>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</si>
  <si>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</si>
  <si>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</si>
  <si>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</si>
  <si>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</si>
  <si>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</si>
  <si>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</si>
  <si>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</si>
  <si>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</si>
  <si>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</si>
  <si>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</si>
  <si>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</si>
  <si>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</si>
  <si>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</si>
  <si>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</si>
  <si>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</si>
  <si>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</si>
  <si>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</si>
  <si>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</si>
  <si>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</si>
  <si>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</si>
  <si>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</si>
  <si>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</si>
  <si>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</si>
  <si>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</si>
  <si>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</si>
  <si>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</si>
  <si>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</si>
  <si>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</si>
  <si>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</si>
  <si>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</si>
  <si>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</si>
  <si>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</si>
  <si>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</si>
  <si>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</si>
  <si>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</si>
  <si>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</si>
  <si>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</si>
  <si>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</si>
  <si>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</si>
  <si>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</si>
  <si>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</si>
  <si>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</si>
  <si>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</si>
  <si>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</si>
  <si>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</si>
  <si>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</si>
  <si>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</si>
  <si>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</si>
  <si>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</si>
  <si>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</si>
  <si>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</si>
  <si>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</si>
  <si>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</si>
  <si>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</si>
  <si>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</si>
  <si>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</si>
  <si>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</si>
  <si>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</si>
  <si>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</si>
  <si>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</si>
  <si>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</si>
  <si>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</si>
  <si>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</si>
  <si>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</si>
  <si>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</si>
  <si>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</si>
  <si>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</si>
  <si>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</si>
  <si>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</si>
  <si>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</si>
  <si>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</si>
  <si>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</si>
  <si>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</si>
  <si>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</si>
  <si>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</si>
  <si>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</si>
  <si>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</si>
  <si>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</si>
  <si>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</si>
  <si>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</si>
  <si>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</si>
  <si>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</si>
  <si>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</si>
  <si>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</si>
  <si>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</si>
  <si>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</si>
  <si>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</si>
  <si>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</si>
  <si>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</si>
  <si>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</si>
  <si>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</si>
  <si>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</si>
  <si>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</si>
  <si>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</si>
  <si>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</si>
  <si>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</si>
  <si>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</si>
  <si>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</si>
  <si>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</si>
  <si>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</si>
  <si>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</si>
  <si>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</si>
  <si>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</si>
  <si>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</si>
  <si>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</si>
  <si>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</si>
  <si>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</si>
  <si>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</si>
  <si>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</si>
  <si>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</si>
  <si>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</si>
  <si>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</si>
  <si>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</si>
  <si>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</si>
  <si>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</si>
  <si>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</si>
  <si>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</si>
  <si>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</si>
  <si>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</si>
  <si>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</si>
  <si>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</si>
  <si>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</si>
  <si>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</si>
  <si>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</si>
  <si>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</si>
  <si>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</si>
  <si>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</si>
  <si>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</si>
  <si>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</si>
  <si>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</si>
  <si>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</si>
  <si>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</si>
  <si>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</si>
  <si>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</si>
  <si>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</si>
  <si>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</si>
  <si>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</si>
  <si>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</si>
  <si>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</si>
  <si>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</si>
  <si>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</si>
  <si>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</si>
  <si>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</si>
  <si>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</si>
  <si>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</si>
  <si>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</si>
  <si>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</si>
  <si>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</si>
  <si>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</si>
  <si>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</si>
  <si>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</si>
  <si>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</si>
  <si>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</si>
  <si>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</si>
  <si>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</si>
  <si>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</si>
  <si>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</si>
  <si>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</si>
  <si>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</si>
  <si>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</si>
  <si>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</si>
  <si>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</si>
  <si>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</si>
  <si>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</si>
  <si>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</si>
  <si>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</si>
  <si>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</si>
  <si>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</si>
  <si>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</si>
  <si>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</si>
  <si>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</si>
  <si>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</si>
  <si>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</si>
  <si>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</si>
  <si>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</si>
  <si>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</si>
  <si>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</si>
  <si>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</si>
  <si>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</si>
  <si>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</si>
  <si>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</si>
  <si>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</si>
  <si>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</si>
  <si>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</si>
  <si>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</si>
  <si>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</si>
  <si>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</si>
  <si>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</si>
  <si>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</si>
  <si>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</si>
  <si>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</si>
  <si>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</si>
  <si>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</si>
  <si>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</si>
  <si>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</si>
  <si>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</si>
  <si>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</si>
  <si>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</si>
  <si>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</si>
  <si>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</si>
  <si>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</si>
  <si>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</si>
  <si>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</si>
  <si>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</si>
  <si>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</si>
  <si>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</si>
  <si>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</si>
  <si>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</si>
  <si>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</si>
  <si>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</si>
  <si>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</si>
  <si>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</si>
  <si>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</si>
  <si>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</si>
  <si>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</si>
  <si>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</si>
  <si>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</si>
  <si>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</si>
  <si>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</si>
  <si>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</si>
  <si>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</si>
  <si>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</si>
  <si>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</si>
  <si>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</si>
  <si>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</si>
  <si>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</si>
  <si>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</si>
  <si>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</si>
  <si>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</si>
  <si>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</si>
  <si>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</si>
  <si>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</si>
  <si>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</si>
  <si>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</si>
  <si>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</si>
  <si>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</si>
  <si>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</si>
  <si>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</si>
  <si>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</si>
  <si>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</si>
  <si>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</si>
  <si>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</si>
  <si>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</si>
  <si>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</si>
  <si>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</si>
  <si>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</si>
  <si>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</si>
  <si>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</si>
  <si>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</si>
  <si>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</si>
  <si>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</si>
  <si>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</si>
  <si>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</si>
  <si>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</si>
  <si>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</si>
  <si>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</si>
  <si>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</si>
  <si>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</si>
  <si>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</si>
  <si>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</si>
  <si>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</si>
  <si>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</si>
  <si>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</si>
  <si>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</si>
  <si>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</si>
  <si>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</si>
  <si>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</si>
  <si>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</si>
  <si>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</si>
  <si>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</si>
  <si>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</si>
  <si>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</si>
  <si>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</si>
  <si>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</si>
  <si>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</si>
  <si>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</si>
  <si>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</si>
  <si>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</si>
  <si>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</si>
  <si>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</si>
  <si>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</si>
  <si>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</si>
  <si>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</si>
  <si>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</si>
  <si>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</si>
  <si>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</si>
  <si>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</si>
  <si>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</si>
  <si>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</si>
  <si>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</si>
  <si>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</si>
  <si>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</si>
  <si>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</si>
  <si>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</si>
  <si>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</si>
  <si>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</si>
  <si>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</si>
  <si>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</si>
  <si>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</si>
  <si>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</si>
  <si>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</si>
  <si>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</si>
  <si>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</si>
  <si>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</si>
  <si>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</si>
  <si>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</si>
  <si>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</si>
  <si>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</si>
  <si>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</si>
  <si>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</si>
  <si>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</si>
  <si>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</si>
  <si>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</si>
  <si>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</si>
  <si>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</si>
  <si>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</si>
  <si>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</si>
  <si>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</si>
  <si>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</si>
  <si>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</si>
  <si>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</si>
  <si>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</si>
  <si>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</si>
  <si>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</si>
  <si>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</si>
  <si>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</si>
  <si>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</si>
  <si>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</si>
  <si>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</si>
  <si>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</si>
  <si>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</si>
  <si>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</si>
  <si>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</si>
  <si>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</si>
  <si>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</si>
  <si>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</si>
  <si>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</si>
  <si>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</si>
  <si>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</si>
  <si>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</si>
  <si>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</si>
  <si>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</si>
  <si>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</si>
  <si>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</si>
  <si>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</si>
  <si>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</si>
  <si>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</si>
  <si>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</si>
  <si>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</si>
  <si>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</si>
  <si>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</si>
  <si>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</si>
  <si>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</si>
  <si>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</si>
  <si>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</si>
  <si>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</si>
  <si>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</si>
  <si>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</si>
  <si>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</si>
  <si>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</si>
  <si>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</si>
  <si>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</si>
  <si>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</si>
  <si>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</si>
  <si>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</si>
  <si>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</si>
  <si>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</si>
  <si>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</si>
  <si>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</si>
  <si>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</si>
  <si>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</si>
  <si>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</si>
  <si>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</si>
  <si>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</si>
  <si>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</si>
  <si>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</si>
  <si>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</si>
  <si>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</si>
  <si>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</si>
  <si>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</si>
  <si>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</si>
  <si>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</si>
  <si>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</si>
  <si>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</si>
  <si>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</si>
  <si>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</si>
  <si>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</si>
  <si>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</si>
  <si>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</si>
  <si>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</si>
  <si>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</si>
  <si>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</si>
  <si>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</si>
  <si>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</si>
  <si>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</si>
  <si>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</si>
  <si>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</si>
  <si>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</si>
  <si>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</si>
  <si>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</si>
  <si>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</si>
  <si>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</si>
  <si>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</si>
  <si>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</si>
  <si>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</si>
  <si>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</si>
  <si>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</si>
  <si>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</si>
  <si>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</si>
  <si>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</si>
  <si>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</si>
  <si>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</si>
  <si>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</si>
  <si>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</si>
  <si>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</si>
  <si>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</si>
  <si>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</si>
  <si>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</si>
  <si>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</si>
  <si>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</si>
  <si>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</si>
  <si>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</si>
  <si>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</si>
  <si>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</si>
  <si>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</si>
  <si>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</si>
  <si>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</si>
  <si>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</si>
  <si>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</si>
  <si>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</si>
  <si>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</si>
  <si>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</si>
  <si>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</si>
  <si>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</si>
  <si>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</si>
  <si>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</si>
  <si>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</si>
  <si>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</si>
  <si>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</si>
  <si>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</si>
  <si>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</si>
  <si>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</si>
  <si>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</si>
  <si>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</si>
  <si>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</si>
  <si>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</si>
  <si>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</si>
  <si>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</si>
  <si>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</si>
  <si>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</si>
  <si>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</si>
  <si>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</si>
  <si>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</si>
  <si>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</si>
  <si>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</si>
  <si>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</si>
  <si>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</si>
  <si>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</si>
  <si>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</si>
  <si>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</si>
  <si>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</si>
  <si>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</si>
  <si>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</si>
  <si>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</si>
  <si>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</si>
  <si>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</si>
  <si>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</si>
  <si>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</si>
  <si>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</si>
  <si>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</si>
  <si>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</si>
  <si>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</si>
  <si>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</si>
  <si>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</si>
  <si>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</si>
  <si>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</si>
  <si>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</si>
  <si>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</si>
  <si>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</si>
  <si>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</si>
  <si>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</si>
  <si>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</si>
  <si>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</si>
  <si>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</si>
  <si>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</si>
  <si>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</si>
  <si>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</si>
  <si>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</si>
  <si>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</si>
  <si>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</si>
  <si>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</si>
  <si>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</si>
  <si>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</si>
  <si>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</si>
  <si>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</si>
  <si>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</si>
  <si>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</si>
  <si>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</si>
  <si>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</si>
  <si>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</si>
  <si>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</si>
  <si>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</si>
  <si>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</si>
  <si>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</si>
  <si>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</si>
  <si>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</si>
  <si>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</si>
  <si>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</si>
  <si>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</si>
  <si>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</si>
  <si>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</si>
  <si>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</si>
  <si>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</si>
  <si>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</si>
  <si>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</si>
  <si>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</si>
  <si>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</si>
  <si>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</si>
  <si>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</si>
  <si>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</si>
  <si>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</si>
  <si>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</si>
  <si>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</si>
  <si>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</si>
  <si>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</si>
  <si>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</si>
  <si>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</si>
  <si>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</si>
  <si>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</si>
  <si>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</si>
  <si>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</si>
  <si>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</si>
  <si>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</si>
  <si>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</si>
  <si>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</si>
  <si>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</si>
  <si>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</si>
  <si>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</si>
  <si>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</si>
  <si>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</si>
  <si>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</si>
  <si>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</si>
  <si>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</si>
  <si>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</si>
  <si>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</si>
  <si>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</si>
  <si>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</si>
  <si>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</si>
  <si>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</si>
  <si>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</si>
  <si>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</si>
  <si>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</si>
  <si>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</si>
  <si>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</si>
  <si>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</si>
  <si>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</si>
  <si>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</si>
  <si>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</si>
  <si>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</si>
  <si>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</si>
  <si>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</si>
  <si>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</si>
  <si>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</si>
  <si>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</si>
  <si>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</si>
  <si>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</si>
  <si>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</si>
  <si>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</si>
  <si>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</si>
  <si>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</si>
  <si>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</si>
  <si>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</si>
  <si>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</si>
  <si>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</si>
  <si>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</si>
  <si>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</si>
  <si>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</si>
  <si>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</si>
  <si>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</si>
  <si>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</si>
  <si>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</si>
  <si>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</si>
  <si>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</si>
  <si>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</si>
  <si>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</si>
  <si>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</si>
  <si>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</si>
  <si>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</si>
  <si>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</si>
  <si>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</si>
  <si>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</si>
  <si>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</si>
  <si>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</si>
  <si>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</si>
  <si>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</si>
  <si>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</si>
  <si>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</si>
  <si>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</si>
  <si>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</si>
  <si>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</si>
  <si>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</si>
  <si>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</si>
  <si>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</si>
  <si>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</si>
  <si>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</si>
  <si>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</si>
  <si>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</si>
  <si>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</si>
  <si>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</si>
  <si>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</si>
  <si>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</si>
  <si>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</si>
  <si>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</si>
  <si>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</si>
  <si>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</si>
  <si>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</si>
  <si>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</si>
  <si>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</si>
  <si>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</si>
  <si>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</si>
  <si>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</si>
  <si>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</si>
  <si>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</si>
  <si>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</si>
  <si>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</si>
  <si>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</si>
  <si>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</si>
  <si>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</si>
  <si>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</si>
  <si>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</si>
  <si>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</si>
  <si>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</si>
  <si>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</si>
  <si>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</si>
  <si>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</si>
  <si>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</si>
  <si>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</si>
  <si>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</si>
  <si>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</si>
  <si>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</si>
  <si>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</si>
  <si>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</si>
  <si>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</si>
  <si>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</si>
  <si>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</si>
  <si>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</si>
  <si>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</si>
  <si>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</si>
  <si>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</si>
  <si>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</si>
  <si>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</si>
  <si>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</si>
  <si>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</si>
  <si>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</si>
  <si>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</si>
  <si>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</si>
  <si>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</si>
  <si>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</si>
  <si>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</si>
  <si>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</si>
  <si>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</si>
  <si>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</si>
  <si>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</si>
  <si>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</si>
  <si>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</si>
  <si>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</si>
  <si>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</si>
  <si>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</si>
  <si>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</si>
  <si>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</si>
  <si>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</si>
  <si>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</si>
  <si>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</si>
  <si>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</si>
  <si>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</si>
  <si>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</si>
  <si>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</si>
  <si>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</si>
  <si>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</si>
  <si>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</si>
  <si>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</si>
  <si>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</si>
  <si>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</si>
  <si>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</si>
  <si>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</si>
  <si>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</si>
  <si>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</si>
  <si>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</si>
  <si>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</si>
  <si>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</si>
  <si>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</si>
  <si>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</si>
  <si>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</si>
  <si>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</si>
  <si>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</si>
  <si>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</si>
  <si>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</si>
  <si>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</si>
  <si>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</si>
  <si>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</si>
  <si>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</si>
  <si>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</si>
  <si>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</si>
  <si>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</si>
  <si>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</si>
  <si>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</si>
  <si>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</si>
  <si>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</si>
  <si>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</si>
  <si>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</si>
  <si>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</si>
  <si>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</si>
  <si>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</si>
  <si>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</si>
  <si>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</si>
  <si>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</si>
  <si>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</si>
  <si>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</si>
  <si>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</si>
  <si>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</si>
  <si>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</si>
  <si>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</si>
  <si>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</si>
  <si>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</si>
  <si>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</si>
  <si>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</si>
  <si>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</si>
  <si>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</si>
  <si>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</si>
  <si>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</si>
  <si>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</si>
  <si>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</si>
  <si>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</si>
  <si>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</si>
  <si>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</si>
  <si>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</si>
  <si>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</si>
  <si>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</si>
  <si>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</si>
  <si>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</si>
  <si>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</si>
  <si>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</si>
  <si>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</si>
  <si>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</si>
  <si>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</si>
  <si>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</si>
  <si>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</si>
  <si>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</si>
  <si>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</si>
  <si>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</si>
  <si>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</si>
  <si>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</si>
  <si>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</si>
  <si>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</si>
  <si>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</si>
  <si>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</si>
  <si>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</si>
  <si>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</si>
  <si>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</si>
  <si>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</si>
  <si>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</si>
  <si>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</si>
  <si>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</si>
  <si>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</si>
  <si>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</si>
  <si>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</si>
  <si>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</si>
  <si>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</si>
  <si>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</si>
  <si>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</si>
  <si>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</si>
  <si>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</si>
  <si>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</si>
  <si>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</si>
  <si>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</si>
  <si>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</si>
  <si>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</si>
  <si>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</si>
  <si>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</si>
  <si>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</si>
  <si>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</si>
  <si>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</si>
  <si>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</si>
  <si>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</si>
  <si>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</si>
  <si>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</si>
  <si>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</si>
  <si>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</si>
  <si>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</si>
  <si>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</si>
  <si>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</si>
  <si>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</si>
  <si>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</si>
  <si>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</si>
  <si>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</si>
  <si>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</si>
  <si>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</si>
  <si>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</si>
  <si>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</si>
  <si>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</si>
  <si>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</si>
  <si>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</si>
  <si>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</si>
  <si>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</si>
  <si>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</si>
  <si>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</si>
  <si>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</si>
  <si>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</si>
  <si>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</si>
  <si>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</si>
  <si>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</si>
  <si>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</si>
  <si>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</si>
  <si>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</si>
  <si>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</si>
  <si>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</si>
  <si>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</si>
  <si>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</si>
  <si>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</si>
  <si>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</si>
  <si>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</si>
  <si>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</si>
  <si>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</si>
  <si>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</si>
  <si>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</si>
  <si>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</si>
  <si>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</si>
  <si>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</si>
  <si>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</si>
  <si>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</si>
  <si>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</si>
  <si>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</si>
  <si>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</si>
  <si>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</si>
  <si>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</si>
  <si>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</si>
  <si>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</si>
  <si>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</si>
  <si>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</si>
  <si>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</si>
  <si>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</si>
  <si>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</si>
  <si>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</si>
  <si>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</si>
  <si>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</si>
  <si>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</si>
  <si>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</si>
  <si>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</si>
  <si>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</si>
  <si>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</si>
  <si>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</si>
  <si>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</si>
  <si>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</si>
  <si>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</si>
  <si>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</si>
  <si>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</si>
  <si>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</si>
  <si>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</si>
  <si>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</si>
  <si>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</si>
  <si>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</si>
  <si>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</si>
  <si>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</si>
  <si>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</si>
  <si>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</si>
  <si>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</si>
  <si>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</si>
  <si>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</si>
  <si>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</si>
  <si>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</si>
  <si>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</si>
  <si>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</si>
  <si>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</si>
  <si>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</si>
  <si>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</si>
  <si>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</si>
  <si>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</si>
  <si>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</si>
  <si>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</si>
  <si>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</si>
  <si>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</si>
  <si>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</si>
  <si>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</si>
  <si>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</si>
  <si>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</si>
  <si>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</si>
  <si>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</si>
  <si>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</si>
  <si>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</si>
  <si>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</si>
  <si>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</si>
  <si>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</si>
  <si>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</si>
  <si>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</si>
  <si>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</si>
  <si>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</si>
  <si>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</si>
  <si>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</si>
  <si>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</si>
  <si>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</si>
  <si>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</si>
  <si>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</si>
  <si>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</si>
  <si>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</si>
  <si>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</si>
  <si>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</si>
  <si>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</si>
  <si>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</si>
  <si>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</si>
  <si>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</si>
  <si>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</si>
  <si>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</si>
  <si>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</si>
  <si>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</si>
  <si>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</si>
  <si>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</si>
  <si>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</si>
  <si>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</si>
  <si>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</si>
  <si>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</si>
  <si>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</si>
  <si>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</si>
  <si>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</si>
  <si>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</si>
  <si>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</si>
  <si>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</si>
  <si>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</si>
  <si>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</si>
  <si>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</si>
  <si>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</si>
  <si>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</si>
  <si>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</si>
  <si>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</si>
  <si>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</si>
  <si>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</si>
  <si>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</si>
  <si>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</si>
  <si>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</si>
  <si>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</si>
  <si>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</si>
  <si>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</si>
  <si>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</si>
  <si>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</si>
  <si>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</si>
  <si>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</si>
  <si>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</si>
  <si>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</si>
  <si>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</si>
  <si>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</si>
  <si>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</si>
  <si>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</si>
  <si>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</si>
  <si>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</si>
  <si>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</si>
  <si>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</si>
  <si>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</si>
  <si>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</si>
  <si>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</si>
  <si>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</si>
  <si>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</si>
  <si>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</si>
  <si>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</si>
  <si>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</si>
  <si>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</si>
  <si>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</si>
  <si>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</si>
  <si>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</si>
  <si>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</si>
  <si>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</si>
  <si>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</si>
  <si>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</si>
  <si>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</si>
  <si>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</si>
  <si>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</si>
  <si>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</si>
  <si>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</si>
  <si>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</si>
  <si>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</si>
  <si>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</si>
  <si>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</si>
  <si>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</si>
  <si>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</si>
  <si>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</si>
  <si>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</si>
  <si>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</si>
  <si>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</si>
  <si>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</si>
  <si>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</si>
  <si>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</si>
  <si>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</si>
  <si>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</si>
  <si>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</si>
  <si>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</si>
  <si>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</si>
  <si>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</si>
  <si>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</si>
  <si>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</si>
  <si>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</si>
  <si>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</si>
  <si>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</si>
  <si>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</si>
  <si>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</si>
  <si>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</si>
  <si>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</si>
  <si>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</si>
  <si>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</si>
  <si>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</si>
  <si>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</si>
  <si>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</si>
  <si>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</si>
  <si>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</si>
  <si>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</si>
  <si>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</si>
  <si>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</si>
  <si>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</si>
  <si>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</si>
  <si>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</si>
  <si>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</si>
  <si>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</si>
  <si>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</si>
  <si>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</si>
  <si>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</si>
  <si>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</si>
  <si>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</si>
  <si>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</si>
  <si>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</si>
  <si>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</si>
  <si>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</si>
  <si>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</si>
  <si>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</si>
  <si>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</si>
  <si>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</si>
  <si>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</si>
  <si>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</si>
  <si>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</si>
  <si>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</si>
  <si>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</si>
  <si>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</si>
  <si>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</si>
  <si>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</si>
  <si>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</si>
  <si>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</si>
  <si>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</si>
  <si>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</si>
  <si>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</si>
  <si>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</si>
  <si>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</si>
  <si>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</si>
  <si>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</si>
  <si>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</si>
  <si>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</si>
  <si>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</si>
  <si>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</si>
  <si>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</si>
  <si>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</si>
  <si>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</si>
  <si>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</si>
  <si>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</si>
  <si>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</si>
  <si>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</si>
  <si>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</si>
  <si>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</si>
  <si>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</si>
  <si>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</si>
  <si>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</si>
  <si>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</si>
  <si>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</si>
  <si>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</si>
  <si>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</si>
  <si>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</si>
  <si>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</si>
  <si>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</si>
  <si>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</si>
  <si>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</si>
  <si>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</si>
  <si>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</si>
  <si>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</si>
  <si>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</si>
  <si>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</si>
  <si>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</si>
  <si>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</si>
  <si>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</si>
  <si>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</si>
  <si>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</si>
  <si>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</si>
  <si>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</si>
  <si>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</si>
  <si>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</si>
  <si>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</si>
  <si>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</si>
  <si>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</si>
  <si>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</si>
  <si>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</si>
  <si>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</si>
  <si>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</si>
  <si>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</si>
  <si>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</si>
  <si>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</si>
  <si>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</si>
  <si>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</si>
  <si>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</si>
  <si>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</si>
  <si>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</si>
  <si>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</si>
  <si>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</si>
  <si>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</si>
  <si>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</si>
  <si>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</si>
  <si>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</si>
  <si>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</si>
  <si>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</si>
  <si>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</si>
  <si>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</si>
  <si>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</si>
  <si>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</si>
  <si>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</si>
  <si>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</si>
  <si>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</si>
  <si>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</si>
  <si>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</si>
  <si>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</si>
  <si>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</si>
  <si>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</si>
  <si>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</si>
  <si>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</si>
  <si>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</si>
  <si>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</si>
  <si>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</si>
  <si>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</si>
  <si>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</si>
  <si>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</si>
  <si>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</si>
  <si>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</si>
  <si>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</si>
  <si>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</si>
  <si>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</si>
  <si>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</si>
  <si>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</si>
  <si>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</si>
  <si>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</si>
  <si>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</si>
  <si>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</si>
  <si>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</si>
  <si>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</si>
  <si>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</si>
  <si>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</si>
  <si>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</si>
  <si>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</si>
  <si>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</si>
  <si>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</si>
  <si>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</si>
  <si>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</si>
  <si>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</si>
  <si>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</si>
  <si>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</si>
  <si>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</si>
  <si>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</si>
  <si>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</si>
  <si>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</si>
  <si>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</si>
  <si>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</si>
  <si>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</si>
  <si>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</si>
  <si>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</si>
  <si>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</si>
  <si>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</si>
  <si>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</si>
  <si>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</si>
  <si>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</si>
  <si>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</si>
  <si>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</si>
  <si>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</si>
  <si>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</si>
  <si>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</si>
  <si>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</si>
  <si>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</si>
  <si>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</si>
  <si>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</si>
  <si>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</si>
  <si>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</si>
  <si>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</si>
  <si>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</si>
  <si>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</si>
  <si>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</si>
  <si>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</si>
  <si>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</si>
  <si>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</si>
  <si>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</si>
  <si>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</si>
  <si>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</si>
  <si>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</si>
  <si>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</si>
  <si>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</si>
  <si>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</si>
  <si>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</si>
  <si>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</si>
  <si>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</si>
  <si>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</si>
  <si>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</si>
  <si>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</si>
  <si>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</si>
  <si>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</si>
  <si>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</si>
  <si>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</si>
  <si>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</si>
  <si>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</si>
  <si>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</si>
  <si>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</si>
  <si>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</si>
  <si>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</si>
  <si>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</si>
  <si>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</si>
  <si>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</si>
  <si>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</si>
  <si>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</si>
  <si>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</si>
  <si>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</si>
  <si>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</si>
  <si>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</si>
  <si>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</si>
  <si>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</si>
  <si>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</si>
  <si>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</si>
  <si>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</si>
  <si>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</si>
  <si>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</si>
  <si>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</si>
  <si>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</si>
  <si>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</si>
  <si>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</si>
  <si>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</si>
  <si>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</si>
  <si>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</si>
  <si>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</si>
  <si>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</si>
  <si>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</si>
  <si>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</si>
  <si>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</si>
  <si>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</si>
  <si>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</si>
  <si>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</si>
  <si>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</si>
  <si>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</si>
  <si>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</si>
  <si>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</si>
  <si>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</si>
  <si>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</si>
  <si>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</si>
  <si>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</si>
  <si>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</si>
  <si>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</si>
  <si>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</si>
  <si>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</si>
  <si>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</si>
  <si>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</si>
  <si>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</si>
  <si>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</si>
  <si>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</si>
  <si>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</si>
  <si>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</si>
  <si>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</si>
  <si>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</si>
  <si>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</si>
  <si>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</si>
  <si>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</si>
  <si>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</si>
  <si>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</si>
  <si>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</si>
  <si>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</si>
  <si>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</si>
  <si>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</si>
  <si>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</si>
  <si>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</si>
  <si>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</si>
  <si>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</si>
  <si>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</si>
  <si>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</si>
  <si>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</si>
  <si>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</si>
  <si>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</si>
  <si>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</si>
  <si>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</si>
  <si>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</si>
  <si>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</si>
  <si>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</si>
  <si>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</si>
  <si>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</si>
  <si>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</si>
  <si>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</si>
  <si>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</si>
  <si>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</si>
  <si>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</si>
  <si>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</si>
  <si>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</si>
  <si>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</si>
  <si>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</si>
  <si>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</si>
  <si>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</si>
  <si>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</si>
  <si>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</si>
  <si>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</si>
  <si>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</si>
  <si>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</si>
  <si>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</si>
  <si>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</si>
  <si>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</si>
  <si>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</si>
  <si>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</si>
  <si>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</si>
  <si>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</si>
  <si>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</si>
  <si>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</si>
  <si>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</si>
  <si>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</si>
  <si>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</si>
  <si>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</si>
  <si>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</si>
  <si>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</si>
  <si>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</si>
  <si>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</si>
  <si>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</si>
  <si>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</si>
  <si>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</si>
  <si>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</si>
  <si>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</si>
  <si>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</si>
  <si>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</si>
  <si>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</si>
  <si>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</si>
  <si>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</si>
  <si>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</si>
  <si>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</si>
  <si>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</si>
  <si>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</si>
  <si>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</si>
  <si>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</si>
  <si>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</si>
  <si>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</si>
  <si>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</si>
  <si>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</si>
  <si>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</si>
  <si>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</si>
  <si>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</si>
  <si>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</si>
  <si>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</si>
  <si>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</si>
  <si>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</si>
  <si>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</si>
  <si>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</si>
  <si>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</si>
  <si>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</si>
  <si>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</si>
  <si>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</si>
  <si>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</si>
  <si>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</si>
  <si>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</si>
  <si>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</si>
  <si>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</si>
  <si>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</si>
  <si>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</si>
  <si>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</si>
  <si>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</si>
  <si>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</si>
  <si>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</si>
  <si>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</si>
  <si>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</si>
  <si>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</si>
  <si>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</si>
  <si>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</si>
  <si>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</si>
  <si>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</si>
  <si>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</si>
  <si>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</si>
  <si>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</si>
  <si>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</si>
  <si>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</si>
  <si>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</si>
  <si>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</si>
  <si>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</si>
  <si>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</si>
  <si>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</si>
  <si>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</si>
  <si>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</si>
  <si>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</si>
  <si>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</si>
  <si>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</si>
  <si>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</si>
  <si>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</si>
  <si>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</si>
  <si>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</si>
  <si>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</si>
  <si>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</si>
  <si>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</si>
  <si>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</si>
  <si>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</si>
  <si>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</si>
  <si>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</si>
  <si>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</si>
  <si>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</si>
  <si>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</si>
  <si>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</si>
  <si>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</si>
  <si>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</si>
  <si>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</si>
  <si>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</si>
  <si>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</si>
  <si>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</si>
  <si>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</si>
  <si>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</si>
  <si>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</si>
  <si>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</si>
  <si>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</si>
  <si>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</si>
  <si>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</si>
  <si>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</si>
  <si>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</si>
  <si>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</si>
  <si>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</si>
  <si>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</si>
  <si>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</si>
  <si>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</si>
  <si>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</si>
  <si>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</si>
  <si>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</si>
  <si>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</si>
  <si>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</si>
  <si>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</si>
  <si>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</si>
  <si>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</si>
  <si>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</si>
  <si>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</si>
  <si>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</si>
  <si>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</si>
  <si>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</si>
  <si>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</si>
  <si>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</si>
  <si>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</si>
  <si>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</si>
  <si>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</si>
  <si>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</si>
  <si>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</si>
  <si>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</si>
  <si>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</si>
  <si>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</si>
  <si>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</si>
  <si>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</si>
  <si>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</si>
  <si>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</si>
  <si>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</si>
  <si>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</si>
  <si>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</si>
  <si>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</si>
  <si>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</si>
  <si>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</si>
  <si>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</si>
  <si>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</si>
  <si>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</si>
  <si>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</si>
  <si>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</si>
  <si>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</si>
  <si>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</si>
  <si>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</si>
  <si>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</si>
  <si>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</si>
  <si>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</si>
  <si>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</si>
  <si>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</si>
  <si>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</si>
  <si>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</si>
  <si>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</si>
  <si>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</si>
  <si>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</si>
  <si>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</si>
  <si>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</si>
  <si>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</si>
  <si>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</si>
  <si>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</si>
  <si>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</si>
  <si>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</si>
  <si>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</si>
  <si>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</si>
  <si>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</si>
  <si>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</si>
  <si>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</si>
  <si>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</si>
  <si>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</si>
  <si>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</si>
  <si>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</si>
  <si>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</si>
  <si>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</si>
  <si>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</si>
  <si>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</si>
  <si>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</si>
  <si>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</si>
  <si>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</si>
  <si>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</si>
  <si>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</si>
  <si>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</si>
  <si>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</si>
  <si>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</si>
  <si>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</si>
  <si>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</si>
  <si>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</si>
  <si>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</si>
  <si>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</si>
  <si>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</si>
  <si>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</si>
  <si>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</si>
  <si>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</si>
  <si>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</si>
  <si>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</si>
  <si>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</si>
  <si>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</si>
  <si>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</si>
  <si>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</si>
  <si>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</si>
  <si>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</si>
  <si>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</si>
  <si>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</si>
  <si>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</si>
  <si>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</si>
  <si>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</si>
  <si>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</si>
  <si>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</si>
  <si>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</si>
  <si>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</si>
  <si>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</si>
  <si>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</si>
  <si>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</si>
  <si>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</si>
  <si>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</si>
  <si>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</si>
  <si>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</si>
  <si>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</si>
  <si>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</si>
  <si>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</si>
  <si>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</si>
  <si>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</si>
  <si>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</si>
  <si>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</si>
  <si>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</si>
  <si>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</si>
  <si>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</si>
  <si>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</si>
  <si>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</si>
  <si>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</si>
  <si>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</si>
  <si>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</si>
  <si>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</si>
  <si>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</si>
  <si>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</si>
  <si>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</si>
  <si>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</si>
  <si>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</si>
  <si>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</si>
  <si>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</si>
  <si>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</si>
  <si>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</si>
  <si>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</si>
  <si>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</si>
  <si>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</si>
  <si>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</si>
  <si>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</si>
  <si>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</si>
  <si>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</si>
  <si>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</si>
  <si>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</si>
  <si>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</si>
  <si>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</si>
  <si>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</si>
  <si>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</si>
  <si>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</si>
  <si>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</si>
  <si>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</si>
  <si>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</si>
  <si>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</si>
  <si>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</si>
  <si>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</si>
  <si>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</si>
  <si>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</si>
  <si>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</si>
  <si>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</si>
  <si>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</si>
  <si>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</si>
  <si>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</si>
  <si>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</si>
  <si>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</si>
  <si>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</si>
  <si>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</si>
  <si>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</si>
  <si>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</si>
  <si>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</si>
  <si>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</si>
  <si>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</si>
  <si>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</si>
  <si>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</si>
  <si>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</si>
  <si>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</si>
  <si>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</si>
  <si>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</si>
  <si>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</si>
  <si>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</si>
  <si>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</si>
  <si>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</si>
  <si>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</si>
  <si>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</si>
  <si>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</si>
  <si>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</si>
  <si>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</si>
  <si>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</si>
  <si>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</si>
  <si>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</si>
  <si>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</si>
  <si>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</si>
  <si>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</si>
  <si>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</si>
  <si>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</si>
  <si>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</si>
  <si>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</si>
  <si>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</si>
  <si>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</si>
  <si>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</si>
  <si>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</si>
  <si>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</si>
  <si>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</si>
  <si>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</si>
  <si>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</si>
  <si>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</si>
  <si>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</si>
  <si>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</si>
  <si>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</si>
  <si>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</si>
  <si>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</si>
  <si>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</si>
  <si>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</si>
  <si>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</si>
  <si>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</si>
  <si>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</si>
  <si>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</si>
  <si>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</si>
  <si>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</si>
  <si>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</si>
  <si>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</si>
  <si>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</si>
  <si>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</si>
  <si>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</si>
  <si>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</si>
  <si>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</si>
  <si>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</si>
  <si>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</si>
  <si>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</si>
  <si>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</si>
  <si>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</si>
  <si>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</si>
  <si>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</si>
  <si>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</si>
  <si>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</si>
  <si>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</si>
  <si>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</si>
  <si>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</si>
  <si>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</si>
  <si>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</si>
  <si>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</si>
  <si>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</si>
  <si>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</si>
  <si>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</si>
  <si>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</si>
  <si>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</si>
  <si>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</si>
  <si>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</si>
  <si>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</si>
  <si>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</si>
  <si>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</si>
  <si>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</si>
  <si>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</si>
  <si>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</si>
  <si>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</si>
  <si>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</si>
  <si>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</si>
  <si>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</si>
  <si>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</si>
  <si>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</si>
  <si>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</si>
  <si>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</si>
  <si>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</si>
  <si>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</si>
  <si>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</si>
  <si>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</si>
  <si>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</si>
  <si>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</si>
  <si>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</si>
  <si>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</si>
  <si>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</si>
  <si>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</si>
  <si>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</si>
  <si>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</si>
  <si>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</si>
  <si>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</si>
  <si>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</si>
  <si>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</si>
  <si>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</si>
  <si>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</si>
  <si>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</si>
  <si>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</si>
  <si>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</si>
  <si>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</si>
  <si>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</si>
  <si>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</si>
  <si>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</si>
  <si>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</si>
  <si>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</si>
  <si>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</si>
  <si>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</si>
  <si>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</si>
  <si>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</si>
  <si>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</si>
  <si>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</si>
  <si>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</si>
  <si>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</si>
  <si>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</si>
  <si>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</si>
  <si>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</si>
  <si>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</si>
  <si>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</si>
  <si>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</si>
  <si>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</si>
  <si>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</si>
  <si>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</si>
  <si>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</si>
  <si>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</si>
  <si>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</si>
  <si>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</si>
  <si>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</si>
  <si>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</si>
  <si>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</si>
  <si>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</si>
  <si>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</si>
  <si>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</si>
  <si>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</si>
  <si>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</si>
  <si>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</si>
  <si>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</si>
  <si>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</si>
  <si>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</si>
  <si>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</si>
  <si>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</si>
  <si>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</si>
  <si>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</si>
  <si>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</si>
  <si>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</si>
  <si>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</si>
  <si>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</si>
  <si>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</si>
  <si>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</si>
  <si>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</si>
  <si>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</si>
  <si>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</si>
  <si>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</si>
  <si>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</si>
  <si>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</si>
  <si>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</si>
  <si>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</si>
  <si>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</si>
  <si>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</si>
  <si>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</si>
  <si>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</si>
  <si>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</si>
  <si>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</si>
  <si>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</si>
  <si>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</si>
  <si>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</si>
  <si>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</si>
  <si>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</si>
  <si>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</si>
  <si>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</si>
  <si>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</si>
  <si>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</si>
  <si>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</si>
  <si>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</si>
  <si>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</si>
  <si>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</si>
  <si>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</si>
  <si>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</si>
  <si>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</si>
  <si>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</si>
  <si>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</si>
  <si>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</si>
  <si>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</si>
  <si>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</si>
  <si>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</si>
  <si>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</si>
  <si>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</si>
  <si>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</si>
  <si>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</si>
  <si>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</si>
  <si>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</si>
  <si>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</si>
  <si>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</si>
  <si>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</si>
  <si>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</si>
  <si>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</si>
  <si>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</si>
  <si>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</si>
  <si>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</si>
  <si>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</si>
  <si>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</si>
  <si>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</si>
  <si>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</si>
  <si>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</si>
  <si>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</si>
  <si>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</si>
  <si>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</si>
  <si>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</si>
  <si>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</si>
  <si>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</si>
  <si>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</si>
  <si>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</si>
  <si>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</si>
  <si>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</si>
  <si>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</si>
  <si>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</si>
  <si>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</si>
  <si>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</si>
  <si>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</si>
  <si>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</si>
  <si>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</si>
  <si>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</si>
  <si>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</si>
  <si>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</si>
  <si>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</si>
  <si>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</si>
  <si>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</si>
  <si>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</si>
  <si>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</si>
  <si>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</si>
  <si>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</si>
  <si>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</si>
  <si>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</si>
  <si>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</si>
  <si>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</si>
  <si>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</si>
  <si>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</si>
  <si>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</si>
  <si>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</si>
  <si>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</si>
  <si>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</si>
  <si>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</si>
  <si>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</si>
  <si>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</si>
  <si>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</si>
  <si>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</si>
  <si>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</si>
  <si>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</si>
  <si>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</si>
  <si>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</si>
  <si>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</si>
  <si>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</si>
  <si>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</si>
  <si>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</si>
  <si>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</si>
  <si>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</si>
  <si>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</si>
  <si>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</si>
  <si>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</si>
  <si>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</si>
  <si>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</si>
  <si>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</si>
  <si>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</si>
  <si>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</si>
  <si>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</si>
  <si>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</si>
  <si>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</si>
  <si>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</si>
  <si>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</si>
  <si>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</si>
  <si>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</si>
  <si>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</si>
  <si>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</si>
  <si>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</si>
  <si>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</si>
  <si>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</si>
  <si>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</si>
  <si>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</si>
  <si>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</si>
  <si>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</si>
  <si>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</si>
  <si>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</si>
  <si>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</si>
  <si>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</si>
  <si>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</si>
  <si>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</si>
  <si>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</si>
  <si>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</si>
  <si>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</si>
  <si>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</si>
  <si>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</si>
  <si>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</si>
  <si>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</si>
  <si>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</si>
  <si>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</si>
  <si>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</si>
  <si>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</si>
  <si>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</si>
  <si>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</si>
  <si>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</si>
  <si>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</si>
  <si>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</si>
  <si>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</si>
  <si>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</si>
  <si>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</si>
  <si>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</si>
  <si>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</si>
  <si>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</si>
  <si>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</si>
  <si>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</si>
  <si>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</si>
  <si>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</si>
  <si>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</si>
  <si>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</si>
  <si>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</si>
  <si>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</si>
  <si>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</si>
  <si>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</si>
  <si>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</si>
  <si>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</si>
  <si>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</si>
  <si>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</si>
  <si>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</si>
  <si>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</si>
  <si>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</si>
  <si>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</si>
  <si>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</si>
  <si>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</si>
  <si>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</si>
  <si>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</si>
  <si>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</si>
  <si>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</si>
  <si>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</si>
  <si>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</si>
  <si>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</si>
  <si>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</si>
  <si>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</si>
  <si>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</si>
  <si>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</si>
  <si>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</si>
  <si>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</si>
  <si>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</si>
  <si>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</si>
  <si>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</si>
  <si>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</si>
  <si>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</si>
  <si>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</si>
  <si>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</si>
  <si>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</si>
  <si>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</si>
  <si>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</si>
  <si>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</si>
  <si>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</si>
  <si>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</si>
  <si>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</si>
  <si>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</si>
  <si>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</si>
  <si>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</si>
  <si>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</si>
  <si>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</si>
  <si>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</si>
  <si>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</si>
  <si>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</si>
  <si>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</si>
  <si>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</si>
  <si>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</si>
  <si>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</si>
  <si>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</si>
  <si>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</si>
  <si>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</si>
  <si>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</si>
  <si>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</si>
  <si>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</si>
  <si>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</si>
  <si>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</si>
  <si>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</si>
  <si>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</si>
  <si>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</si>
  <si>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</si>
  <si>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</si>
  <si>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</si>
  <si>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</si>
  <si>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</si>
  <si>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</si>
  <si>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</si>
  <si>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</si>
  <si>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</si>
  <si>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</si>
  <si>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</si>
  <si>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</si>
  <si>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</si>
  <si>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</si>
  <si>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</si>
  <si>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</si>
  <si>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</si>
  <si>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</si>
  <si>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</si>
  <si>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</si>
  <si>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</si>
  <si>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</si>
  <si>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</si>
  <si>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</si>
  <si>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</si>
  <si>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</si>
  <si>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</si>
  <si>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</si>
  <si>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</si>
  <si>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</si>
  <si>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</si>
  <si>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</si>
  <si>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</si>
  <si>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</si>
  <si>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</si>
  <si>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</si>
  <si>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</si>
  <si>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</si>
  <si>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</si>
  <si>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</si>
  <si>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</si>
  <si>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</si>
  <si>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</si>
  <si>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</si>
  <si>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</si>
  <si>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</si>
  <si>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</si>
  <si>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</si>
  <si>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</si>
  <si>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</si>
  <si>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</si>
  <si>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</si>
  <si>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</si>
  <si>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</si>
  <si>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</si>
  <si>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</si>
  <si>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</si>
  <si>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</si>
  <si>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</si>
  <si>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</si>
  <si>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</si>
  <si>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</si>
  <si>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</si>
  <si>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</si>
  <si>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</si>
  <si>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</si>
  <si>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</si>
  <si>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</si>
  <si>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</si>
  <si>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</si>
  <si>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</si>
  <si>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</si>
  <si>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</si>
  <si>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</si>
  <si>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</si>
  <si>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</si>
  <si>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</si>
  <si>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</si>
  <si>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</si>
  <si>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</si>
  <si>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</si>
  <si>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</si>
  <si>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</si>
  <si>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</si>
  <si>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</si>
  <si>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</si>
  <si>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</si>
  <si>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</si>
  <si>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</si>
  <si>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</si>
  <si>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</si>
  <si>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</si>
  <si>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</si>
  <si>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</si>
  <si>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</si>
  <si>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</si>
  <si>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</si>
  <si>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</si>
  <si>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</si>
  <si>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</si>
  <si>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</si>
  <si>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</si>
  <si>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</si>
  <si>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</si>
  <si>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</si>
  <si>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</si>
  <si>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</si>
  <si>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</si>
  <si>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</si>
  <si>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</si>
  <si>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</si>
  <si>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</si>
  <si>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</si>
  <si>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</si>
  <si>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</si>
  <si>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</si>
  <si>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</si>
  <si>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</si>
  <si>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</si>
  <si>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</si>
  <si>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</si>
  <si>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</si>
  <si>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</si>
  <si>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</si>
  <si>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</si>
  <si>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</si>
  <si>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</si>
  <si>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</si>
  <si>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</si>
  <si>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</si>
  <si>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</si>
  <si>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</si>
  <si>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</si>
  <si>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</si>
  <si>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</si>
  <si>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</si>
  <si>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</si>
  <si>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</si>
  <si>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</si>
  <si>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</si>
  <si>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</si>
  <si>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</si>
  <si>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</si>
  <si>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</si>
  <si>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</si>
  <si>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</si>
  <si>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</si>
  <si>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</si>
  <si>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</si>
  <si>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</si>
  <si>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</si>
  <si>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</si>
  <si>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</si>
  <si>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</si>
  <si>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</si>
  <si>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</si>
  <si>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</si>
  <si>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</si>
  <si>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</si>
  <si>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</si>
  <si>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</si>
  <si>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</si>
  <si>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</si>
  <si>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</si>
  <si>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</si>
  <si>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</si>
  <si>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</si>
  <si>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</si>
  <si>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</si>
  <si>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</si>
  <si>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</si>
  <si>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</si>
  <si>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</si>
  <si>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</si>
  <si>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</si>
  <si>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</si>
  <si>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</si>
  <si>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</si>
  <si>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</si>
  <si>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</si>
  <si>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</si>
  <si>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</si>
  <si>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</si>
  <si>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</si>
  <si>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</si>
  <si>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</si>
  <si>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</si>
  <si>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</si>
  <si>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</si>
  <si>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</si>
  <si>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</si>
  <si>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</si>
  <si>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</si>
  <si>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</si>
  <si>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</si>
  <si>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</si>
  <si>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</si>
  <si>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</si>
  <si>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</si>
  <si>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</si>
  <si>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</si>
  <si>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</si>
  <si>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</si>
  <si>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</si>
  <si>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</si>
  <si>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</si>
  <si>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</si>
  <si>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</si>
  <si>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</si>
  <si>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</si>
  <si>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</si>
  <si>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</si>
  <si>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</si>
  <si>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</si>
  <si>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</si>
  <si>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</si>
  <si>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</si>
  <si>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</si>
  <si>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</si>
  <si>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</si>
  <si>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</si>
  <si>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</si>
  <si>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</si>
  <si>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</si>
  <si>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</si>
  <si>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</si>
  <si>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</si>
  <si>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</si>
  <si>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</si>
  <si>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</si>
  <si>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</si>
  <si>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</si>
  <si>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</si>
  <si>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</si>
  <si>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</si>
  <si>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</si>
  <si>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</si>
  <si>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</si>
  <si>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</si>
  <si>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</si>
  <si>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</si>
  <si>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</si>
  <si>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</si>
  <si>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</si>
  <si>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</si>
  <si>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</si>
  <si>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</si>
  <si>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</si>
  <si>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</si>
  <si>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</si>
  <si>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</si>
  <si>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</si>
  <si>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</si>
  <si>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</si>
  <si>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</si>
  <si>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</si>
  <si>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</si>
  <si>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</si>
  <si>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</si>
  <si>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</si>
  <si>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</si>
  <si>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</si>
  <si>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</si>
  <si>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</si>
  <si>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</si>
  <si>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</si>
  <si>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</si>
  <si>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</si>
  <si>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</si>
  <si>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</si>
  <si>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</si>
  <si>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</si>
  <si>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</si>
  <si>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</si>
  <si>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</si>
  <si>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</si>
  <si>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</si>
  <si>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</si>
  <si>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</si>
  <si>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</si>
  <si>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</si>
  <si>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</si>
  <si>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</si>
  <si>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</si>
  <si>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</si>
  <si>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</si>
  <si>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</si>
  <si>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</si>
  <si>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</si>
  <si>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</si>
  <si>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</si>
  <si>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</si>
  <si>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</si>
  <si>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</si>
  <si>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</si>
  <si>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</si>
  <si>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</si>
  <si>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</si>
  <si>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</si>
  <si>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</si>
  <si>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</si>
  <si>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</si>
  <si>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</si>
  <si>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</si>
  <si>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</si>
  <si>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</si>
  <si>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</si>
  <si>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</si>
  <si>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</si>
  <si>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</si>
  <si>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</si>
  <si>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</si>
  <si>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</si>
  <si>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</si>
  <si>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</si>
  <si>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</si>
  <si>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</si>
  <si>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</si>
  <si>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</si>
  <si>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</si>
  <si>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</si>
  <si>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</si>
  <si>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</si>
  <si>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</si>
  <si>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</si>
  <si>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</si>
  <si>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</si>
  <si>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</si>
  <si>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</si>
  <si>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</si>
  <si>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</si>
  <si>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</si>
  <si>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</si>
  <si>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</si>
  <si>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</si>
  <si>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</si>
  <si>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</si>
  <si>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</si>
  <si>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</si>
  <si>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</si>
  <si>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</si>
  <si>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</si>
  <si>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</si>
  <si>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</si>
  <si>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</si>
  <si>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</si>
  <si>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</si>
  <si>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</si>
  <si>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</si>
  <si>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</si>
  <si>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</si>
  <si>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</si>
  <si>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</si>
  <si>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</si>
  <si>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</si>
  <si>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</si>
  <si>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</si>
  <si>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</si>
  <si>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</si>
  <si>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</si>
  <si>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</si>
  <si>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</si>
  <si>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</si>
  <si>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</si>
  <si>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</si>
  <si>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</si>
  <si>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</si>
  <si>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</si>
  <si>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</si>
  <si>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</si>
  <si>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</si>
  <si>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</si>
  <si>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</si>
  <si>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</si>
  <si>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</si>
  <si>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</si>
  <si>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</si>
  <si>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</si>
  <si>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</si>
  <si>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</si>
  <si>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</si>
  <si>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</si>
  <si>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</si>
  <si>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</si>
  <si>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</si>
  <si>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</si>
  <si>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</si>
  <si>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</si>
  <si>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</si>
  <si>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</si>
  <si>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</si>
  <si>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</si>
  <si>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</si>
  <si>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</si>
  <si>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</si>
  <si>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</si>
  <si>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</si>
  <si>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</si>
  <si>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</si>
  <si>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</si>
  <si>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</si>
  <si>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</si>
  <si>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</si>
  <si>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</si>
  <si>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</si>
  <si>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</si>
  <si>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</si>
  <si>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</si>
  <si>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</si>
  <si>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</si>
  <si>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</si>
  <si>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</si>
  <si>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</si>
  <si>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</si>
  <si>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</si>
  <si>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</si>
  <si>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</si>
  <si>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</si>
  <si>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</si>
  <si>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</si>
  <si>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</si>
  <si>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</si>
  <si>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</si>
  <si>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</si>
  <si>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</si>
  <si>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</si>
  <si>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</si>
  <si>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</si>
  <si>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</si>
  <si>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</si>
  <si>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</si>
  <si>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</si>
  <si>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</si>
  <si>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</si>
  <si>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</si>
  <si>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</si>
  <si>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</si>
  <si>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</si>
  <si>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</si>
  <si>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</si>
  <si>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</si>
  <si>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</si>
  <si>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</si>
  <si>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</si>
  <si>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</si>
  <si>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</si>
  <si>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</si>
  <si>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</si>
  <si>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</si>
  <si>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</si>
  <si>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</si>
  <si>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</si>
  <si>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</si>
  <si>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</si>
  <si>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</si>
  <si>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</si>
  <si>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</si>
  <si>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</si>
  <si>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</si>
  <si>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</si>
  <si>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</si>
  <si>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</si>
  <si>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</si>
  <si>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</si>
  <si>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</si>
  <si>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</si>
  <si>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</si>
  <si>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</si>
  <si>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</si>
  <si>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</si>
  <si>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</si>
  <si>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</si>
  <si>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</si>
  <si>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</si>
  <si>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</si>
  <si>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</si>
  <si>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</si>
  <si>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</si>
  <si>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</si>
  <si>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</si>
  <si>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</si>
  <si>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</si>
  <si>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</si>
  <si>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</si>
  <si>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</si>
  <si>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</si>
  <si>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</si>
  <si>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</si>
  <si>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</si>
  <si>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</si>
  <si>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</si>
  <si>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</si>
  <si>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</si>
  <si>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</si>
  <si>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</si>
  <si>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</si>
  <si>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</si>
  <si>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</si>
  <si>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</si>
  <si>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</si>
  <si>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</si>
  <si>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</si>
  <si>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</si>
  <si>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</si>
  <si>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</si>
  <si>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</si>
  <si>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</si>
  <si>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</si>
  <si>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</si>
  <si>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</si>
  <si>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</si>
  <si>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</si>
  <si>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</si>
  <si>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</si>
  <si>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</si>
  <si>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</si>
  <si>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</si>
  <si>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</si>
  <si>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</si>
  <si>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</si>
  <si>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</si>
  <si>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</si>
  <si>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</si>
  <si>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</si>
  <si>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</si>
  <si>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</si>
  <si>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</si>
  <si>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</si>
  <si>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</si>
  <si>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</si>
  <si>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</si>
  <si>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</si>
  <si>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</si>
  <si>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</si>
  <si>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</si>
  <si>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</si>
  <si>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</si>
  <si>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</si>
  <si>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</si>
  <si>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</si>
  <si>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</si>
  <si>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</si>
  <si>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</si>
  <si>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</si>
  <si>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</si>
  <si>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</si>
  <si>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</si>
  <si>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</si>
  <si>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</si>
  <si>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</si>
  <si>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</si>
  <si>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</si>
  <si>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</si>
  <si>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</si>
  <si>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</si>
  <si>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</si>
  <si>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</si>
  <si>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</si>
  <si>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</si>
  <si>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</si>
  <si>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</si>
  <si>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</si>
  <si>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</si>
  <si>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</si>
  <si>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</si>
  <si>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</si>
  <si>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</si>
  <si>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</si>
  <si>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</si>
  <si>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</si>
  <si>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</si>
  <si>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</si>
  <si>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</si>
  <si>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</si>
  <si>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</si>
  <si>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</si>
  <si>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</si>
  <si>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</si>
  <si>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</si>
  <si>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</si>
  <si>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</si>
  <si>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</si>
  <si>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</si>
  <si>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</si>
  <si>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</si>
  <si>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</si>
  <si>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</si>
  <si>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</si>
  <si>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</si>
  <si>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</si>
  <si>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</si>
  <si>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</si>
  <si>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</si>
  <si>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</si>
  <si>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</si>
  <si>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</si>
  <si>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</si>
  <si>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</si>
  <si>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</si>
  <si>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</si>
  <si>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</si>
  <si>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</si>
  <si>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</si>
  <si>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</si>
  <si>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</si>
  <si>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</si>
  <si>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</si>
  <si>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</si>
  <si>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</si>
  <si>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</si>
  <si>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</si>
  <si>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</si>
  <si>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</si>
  <si>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</si>
  <si>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</si>
  <si>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</si>
  <si>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</si>
  <si>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</si>
  <si>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</si>
  <si>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</si>
  <si>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</si>
  <si>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</si>
  <si>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</si>
  <si>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</si>
  <si>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</si>
  <si>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</si>
  <si>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</si>
  <si>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</si>
  <si>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</si>
  <si>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</si>
  <si>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</si>
  <si>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</si>
  <si>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</si>
  <si>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</si>
  <si>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</si>
  <si>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</si>
  <si>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</si>
  <si>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</si>
  <si>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</si>
  <si>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</si>
  <si>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</si>
  <si>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</si>
  <si>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</si>
  <si>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</si>
  <si>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</si>
  <si>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</si>
  <si>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</si>
  <si>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</si>
  <si>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</si>
  <si>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</si>
  <si>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</si>
  <si>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</si>
  <si>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</si>
  <si>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</si>
  <si>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</si>
  <si>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</si>
  <si>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</si>
  <si>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</si>
  <si>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</si>
  <si>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</si>
  <si>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</si>
  <si>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</si>
  <si>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</si>
  <si>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</si>
  <si>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</si>
  <si>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</si>
  <si>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</si>
  <si>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</si>
  <si>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</si>
  <si>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</si>
  <si>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</si>
  <si>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</si>
  <si>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</si>
  <si>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</si>
  <si>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</si>
  <si>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</si>
  <si>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</si>
  <si>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</si>
  <si>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</si>
  <si>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</si>
  <si>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</si>
  <si>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</si>
  <si>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</si>
  <si>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</si>
  <si>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</si>
  <si>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</si>
  <si>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</si>
  <si>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</si>
  <si>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</si>
  <si>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</si>
  <si>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</si>
  <si>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</si>
  <si>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</si>
  <si>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</si>
  <si>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</si>
  <si>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</si>
  <si>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</si>
  <si>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</si>
  <si>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</si>
  <si>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</si>
  <si>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</si>
  <si>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</si>
  <si>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</si>
  <si>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</si>
  <si>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</si>
  <si>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</si>
  <si>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</si>
  <si>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</si>
  <si>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</si>
  <si>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</si>
  <si>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</si>
  <si>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</si>
  <si>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</si>
  <si>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</si>
  <si>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</si>
  <si>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</si>
  <si>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</si>
  <si>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</si>
  <si>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</si>
  <si>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</si>
  <si>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</si>
  <si>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</si>
  <si>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</si>
  <si>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</si>
  <si>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</si>
  <si>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</si>
  <si>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</si>
  <si>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</si>
  <si>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</si>
  <si>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</si>
  <si>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</si>
  <si>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</si>
  <si>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</si>
  <si>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</si>
  <si>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</si>
  <si>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</si>
  <si>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</si>
  <si>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</si>
  <si>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</si>
  <si>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</si>
  <si>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</si>
  <si>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</si>
  <si>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</si>
  <si>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</si>
  <si>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</si>
  <si>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</si>
  <si>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</si>
  <si>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</si>
  <si>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</si>
  <si>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</si>
  <si>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</si>
  <si>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</si>
  <si>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</si>
  <si>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</si>
  <si>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</si>
  <si>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</si>
  <si>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</si>
  <si>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</si>
  <si>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</si>
  <si>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</si>
  <si>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</si>
  <si>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</si>
  <si>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</si>
  <si>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</si>
  <si>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</si>
  <si>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</si>
  <si>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</si>
  <si>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</si>
  <si>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</si>
  <si>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</si>
  <si>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</si>
  <si>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</si>
  <si>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</si>
  <si>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</si>
  <si>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</si>
  <si>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</si>
  <si>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</si>
  <si>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</si>
  <si>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</si>
  <si>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</si>
  <si>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</si>
  <si>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</si>
  <si>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</si>
  <si>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</si>
  <si>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</si>
  <si>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</si>
  <si>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</si>
  <si>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</si>
  <si>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</si>
  <si>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</si>
  <si>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</si>
  <si>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</si>
  <si>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</si>
  <si>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</si>
  <si>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</si>
  <si>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</si>
  <si>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</si>
  <si>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</si>
  <si>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</si>
  <si>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</si>
  <si>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</si>
  <si>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</si>
  <si>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</si>
  <si>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</si>
  <si>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</si>
  <si>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</si>
  <si>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</si>
  <si>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</si>
  <si>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</si>
  <si>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</si>
  <si>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</si>
  <si>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</si>
  <si>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</si>
  <si>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</si>
  <si>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</si>
  <si>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</si>
  <si>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</si>
  <si>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</si>
  <si>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</si>
  <si>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</si>
  <si>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</si>
  <si>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</si>
  <si>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</si>
  <si>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</si>
  <si>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</si>
  <si>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</si>
  <si>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</si>
  <si>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</si>
  <si>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</si>
  <si>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</si>
  <si>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</si>
  <si>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</si>
  <si>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</si>
  <si>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</si>
  <si>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</si>
  <si>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</si>
  <si>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</si>
  <si>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</si>
  <si>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</si>
  <si>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</si>
  <si>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</si>
  <si>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</si>
  <si>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</si>
  <si>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</si>
  <si>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</si>
  <si>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</si>
  <si>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</si>
  <si>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</si>
  <si>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</si>
  <si>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</si>
  <si>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</si>
  <si>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</si>
  <si>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</si>
  <si>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</si>
  <si>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</si>
  <si>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</si>
  <si>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</si>
  <si>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</si>
  <si>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</si>
  <si>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</si>
  <si>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</si>
  <si>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</si>
  <si>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</si>
  <si>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</si>
  <si>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</si>
  <si>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</si>
  <si>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</si>
  <si>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</si>
  <si>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</si>
  <si>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</si>
  <si>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</si>
  <si>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</si>
  <si>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</si>
  <si>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</si>
  <si>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</si>
  <si>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</si>
  <si>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</si>
  <si>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</si>
  <si>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</si>
  <si>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</si>
  <si>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</si>
  <si>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</si>
  <si>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</si>
  <si>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</si>
  <si>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</si>
  <si>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</si>
  <si>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</si>
  <si>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</si>
  <si>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</si>
  <si>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</si>
  <si>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</si>
  <si>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</si>
  <si>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</si>
  <si>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</si>
  <si>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</si>
  <si>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</si>
  <si>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</si>
  <si>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</si>
  <si>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</si>
  <si>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</si>
  <si>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</si>
  <si>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</si>
  <si>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</si>
  <si>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</si>
  <si>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</si>
  <si>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</si>
  <si>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</si>
  <si>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</si>
  <si>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</si>
  <si>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</si>
  <si>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</si>
  <si>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</si>
  <si>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</si>
  <si>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</si>
  <si>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</si>
  <si>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</si>
  <si>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</si>
  <si>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</si>
  <si>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</si>
  <si>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</si>
  <si>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</si>
  <si>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</si>
  <si>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</si>
  <si>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</si>
  <si>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</si>
  <si>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</si>
  <si>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</si>
  <si>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</si>
  <si>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</si>
  <si>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</si>
  <si>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</si>
  <si>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</si>
  <si>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</si>
  <si>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</si>
  <si>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</si>
  <si>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</si>
  <si>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</si>
  <si>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</si>
  <si>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</si>
  <si>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</si>
  <si>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</si>
  <si>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</si>
  <si>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</si>
  <si>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</si>
  <si>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</si>
  <si>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</si>
  <si>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</si>
  <si>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</si>
  <si>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</si>
  <si>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</si>
  <si>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</si>
  <si>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</si>
  <si>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</si>
  <si>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</si>
  <si>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</si>
  <si>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</si>
  <si>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</si>
  <si>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</si>
  <si>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</si>
  <si>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</si>
  <si>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</si>
  <si>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</si>
  <si>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</si>
  <si>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</si>
  <si>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</si>
  <si>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</si>
  <si>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</si>
  <si>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</si>
  <si>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</si>
  <si>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</si>
  <si>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</si>
  <si>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</si>
  <si>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</si>
  <si>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</si>
  <si>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</si>
  <si>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</si>
  <si>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</si>
  <si>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</si>
  <si>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</si>
  <si>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</si>
  <si>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</si>
  <si>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</si>
  <si>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</si>
  <si>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</si>
  <si>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</si>
  <si>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</si>
  <si>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</si>
  <si>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</si>
  <si>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</si>
  <si>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</si>
  <si>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</si>
  <si>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</si>
  <si>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</si>
  <si>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</si>
  <si>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</si>
  <si>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</si>
  <si>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</si>
  <si>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</si>
  <si>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</si>
  <si>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</si>
  <si>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</si>
  <si>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</si>
  <si>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</si>
  <si>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</si>
  <si>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</si>
  <si>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</si>
  <si>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</si>
  <si>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</si>
  <si>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</si>
  <si>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</si>
  <si>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</si>
  <si>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</si>
  <si>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</si>
  <si>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</si>
  <si>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</si>
  <si>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</si>
  <si>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</si>
  <si>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</si>
  <si>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</si>
  <si>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</si>
  <si>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</si>
  <si>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</si>
  <si>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</si>
  <si>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</si>
  <si>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</si>
  <si>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</si>
  <si>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</si>
  <si>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</si>
  <si>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</si>
  <si>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</si>
  <si>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</si>
  <si>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</si>
  <si>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</si>
  <si>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</si>
  <si>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</si>
  <si>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</si>
  <si>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</si>
  <si>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</si>
  <si>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</si>
  <si>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</si>
  <si>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</si>
  <si>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</si>
  <si>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</si>
  <si>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</si>
  <si>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</si>
  <si>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</si>
  <si>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</si>
  <si>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</si>
  <si>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</si>
  <si>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</si>
  <si>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</si>
  <si>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</si>
  <si>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</si>
  <si>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</si>
  <si>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</si>
  <si>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</si>
  <si>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</si>
  <si>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</si>
  <si>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</si>
  <si>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</si>
  <si>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</si>
  <si>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</si>
  <si>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</si>
  <si>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</si>
  <si>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</si>
  <si>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</si>
  <si>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</si>
  <si>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</si>
  <si>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</si>
  <si>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</si>
  <si>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</si>
  <si>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</si>
  <si>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</si>
  <si>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</si>
  <si>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</si>
  <si>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</si>
  <si>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</si>
  <si>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</si>
  <si>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</si>
  <si>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</si>
  <si>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</si>
  <si>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</si>
  <si>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</si>
  <si>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</si>
  <si>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</si>
  <si>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</si>
  <si>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</si>
  <si>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</si>
  <si>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</si>
  <si>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</si>
  <si>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</si>
  <si>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</si>
  <si>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</si>
  <si>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</si>
  <si>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</si>
  <si>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</si>
  <si>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</si>
  <si>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</si>
  <si>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</si>
  <si>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</si>
  <si>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</si>
  <si>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</si>
  <si>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</si>
  <si>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</si>
  <si>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</si>
  <si>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</si>
  <si>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</si>
  <si>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</si>
  <si>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</si>
  <si>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</si>
  <si>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</si>
  <si>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</si>
  <si>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</si>
  <si>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</si>
  <si>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</si>
  <si>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</si>
  <si>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</si>
  <si>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</si>
  <si>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</si>
  <si>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</si>
  <si>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</si>
  <si>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</si>
  <si>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</si>
  <si>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</si>
  <si>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</si>
  <si>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</si>
  <si>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</si>
  <si>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</si>
  <si>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</si>
  <si>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</si>
  <si>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</si>
  <si>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</si>
  <si>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</si>
  <si>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</si>
  <si>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</si>
  <si>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</si>
  <si>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</si>
  <si>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</si>
  <si>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</si>
  <si>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</si>
  <si>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</si>
  <si>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</si>
  <si>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</si>
  <si>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</si>
  <si>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</si>
  <si>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</si>
  <si>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</si>
  <si>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</si>
  <si>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</si>
  <si>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</si>
  <si>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</si>
  <si>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</si>
  <si>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</si>
  <si>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</si>
  <si>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</si>
  <si>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</si>
  <si>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</si>
  <si>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</si>
  <si>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</si>
  <si>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</si>
  <si>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</si>
  <si>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</si>
  <si>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</si>
  <si>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</si>
  <si>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</si>
  <si>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</si>
  <si>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</si>
  <si>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</si>
  <si>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</si>
  <si>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</si>
  <si>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</si>
  <si>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</si>
  <si>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</si>
  <si>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</si>
  <si>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</si>
  <si>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</si>
  <si>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</si>
  <si>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</si>
  <si>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</si>
  <si>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</si>
  <si>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</si>
  <si>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</si>
  <si>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</si>
  <si>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</si>
  <si>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</si>
  <si>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</si>
  <si>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</si>
  <si>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</si>
  <si>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</si>
  <si>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</si>
  <si>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</si>
  <si>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</si>
  <si>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</si>
  <si>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</si>
  <si>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</si>
  <si>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</si>
  <si>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</si>
  <si>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</si>
  <si>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</si>
  <si>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</si>
  <si>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</si>
  <si>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</si>
  <si>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</si>
  <si>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</si>
  <si>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</si>
  <si>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</si>
  <si>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</si>
  <si>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</si>
  <si>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</si>
  <si>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</si>
  <si>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</si>
  <si>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</si>
  <si>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</si>
  <si>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</si>
  <si>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</si>
  <si>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</si>
  <si>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</si>
  <si>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</si>
  <si>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</si>
  <si>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</si>
  <si>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</si>
  <si>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</si>
  <si>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</si>
  <si>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</si>
  <si>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</si>
  <si>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</si>
  <si>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</si>
  <si>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</si>
  <si>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</si>
  <si>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</si>
  <si>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</si>
  <si>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</si>
  <si>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</si>
  <si>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</si>
  <si>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</si>
  <si>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</si>
  <si>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</si>
  <si>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</si>
  <si>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</si>
  <si>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</si>
  <si>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</si>
  <si>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</si>
  <si>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</si>
  <si>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</si>
  <si>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</si>
  <si>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</si>
  <si>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</si>
  <si>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</si>
  <si>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</si>
  <si>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</si>
  <si>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</si>
  <si>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</si>
  <si>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</si>
  <si>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</si>
  <si>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</si>
  <si>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</si>
  <si>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</si>
  <si>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</si>
  <si>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</si>
  <si>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</si>
  <si>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</si>
  <si>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</si>
  <si>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</si>
  <si>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</si>
  <si>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</si>
  <si>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</si>
  <si>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</si>
  <si>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</si>
  <si>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</si>
  <si>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</si>
  <si>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</si>
  <si>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</si>
  <si>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</si>
  <si>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</si>
  <si>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</si>
  <si>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</si>
  <si>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</si>
  <si>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</si>
  <si>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</si>
  <si>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</si>
  <si>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</si>
  <si>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</si>
  <si>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</si>
  <si>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</si>
  <si>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</si>
  <si>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</si>
  <si>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</si>
  <si>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</si>
  <si>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</si>
  <si>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</si>
  <si>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</si>
  <si>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</si>
  <si>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</si>
  <si>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</si>
  <si>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</si>
  <si>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</si>
  <si>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</si>
  <si>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</si>
  <si>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</si>
  <si>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</si>
  <si>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</si>
  <si>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</si>
  <si>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</si>
  <si>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</si>
  <si>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</si>
  <si>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</si>
  <si>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</si>
  <si>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</si>
  <si>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</si>
  <si>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</si>
  <si>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</si>
  <si>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</si>
  <si>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</si>
  <si>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</si>
  <si>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</si>
  <si>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</si>
  <si>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</si>
  <si>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</si>
  <si>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</si>
  <si>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</si>
  <si>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</si>
  <si>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</si>
  <si>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</si>
  <si>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</si>
  <si>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</si>
  <si>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</si>
  <si>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</si>
  <si>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</si>
  <si>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</si>
  <si>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</si>
  <si>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</si>
  <si>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</si>
  <si>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</si>
  <si>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</si>
  <si>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</si>
  <si>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</si>
  <si>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</si>
  <si>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</si>
  <si>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</si>
  <si>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</si>
  <si>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</si>
  <si>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</si>
  <si>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</si>
  <si>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</si>
  <si>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</si>
  <si>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</si>
  <si>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</si>
  <si>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</si>
  <si>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</si>
  <si>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</si>
  <si>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</si>
  <si>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</si>
  <si>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</si>
  <si>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</si>
  <si>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</si>
  <si>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</si>
  <si>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</si>
  <si>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</si>
  <si>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</si>
  <si>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</si>
  <si>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</si>
  <si>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</si>
  <si>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</si>
  <si>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</si>
  <si>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</si>
  <si>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</si>
  <si>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</si>
  <si>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</si>
  <si>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</si>
  <si>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</si>
  <si>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</si>
  <si>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</si>
  <si>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</si>
  <si>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</si>
  <si>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</si>
  <si>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</si>
  <si>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</si>
  <si>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</si>
  <si>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</si>
  <si>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</si>
  <si>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</si>
  <si>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</si>
  <si>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</si>
  <si>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</si>
  <si>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</si>
  <si>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</si>
  <si>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</si>
  <si>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</si>
  <si>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</si>
  <si>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</si>
  <si>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</si>
  <si>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</si>
  <si>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</si>
  <si>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</si>
  <si>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</si>
  <si>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</si>
  <si>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</si>
  <si>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</si>
  <si>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</si>
  <si>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</si>
  <si>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</si>
  <si>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</si>
  <si>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</si>
  <si>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</si>
  <si>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</si>
  <si>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</si>
  <si>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</si>
  <si>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</si>
  <si>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</si>
  <si>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</si>
  <si>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</si>
  <si>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</si>
  <si>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</si>
  <si>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</si>
  <si>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</si>
  <si>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</si>
  <si>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</si>
  <si>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</si>
  <si>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</si>
  <si>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</si>
  <si>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</si>
  <si>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</si>
  <si>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</si>
  <si>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</si>
  <si>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</si>
  <si>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</si>
  <si>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</si>
  <si>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</si>
  <si>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</si>
  <si>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</si>
  <si>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</si>
  <si>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</si>
  <si>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</si>
  <si>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</si>
  <si>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</si>
  <si>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</si>
  <si>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</si>
  <si>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</si>
  <si>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</si>
  <si>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</si>
  <si>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</si>
  <si>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</si>
  <si>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</si>
  <si>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</si>
  <si>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</si>
  <si>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</si>
  <si>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</si>
  <si>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</si>
  <si>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</si>
  <si>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</si>
  <si>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</si>
  <si>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</si>
  <si>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</si>
  <si>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</si>
  <si>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</si>
  <si>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</si>
  <si>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</si>
  <si>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</si>
  <si>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</si>
  <si>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</si>
  <si>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</si>
  <si>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</si>
  <si>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</si>
  <si>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</si>
  <si>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</si>
  <si>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</si>
  <si>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</si>
  <si>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</si>
  <si>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</si>
  <si>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</si>
  <si>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</si>
  <si>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</si>
  <si>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</si>
  <si>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</si>
  <si>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</si>
  <si>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</si>
  <si>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</si>
  <si>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</si>
  <si>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</si>
  <si>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</si>
  <si>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</si>
  <si>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</si>
  <si>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</si>
  <si>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</si>
  <si>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</si>
  <si>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</si>
  <si>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</si>
  <si>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</si>
  <si>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</si>
  <si>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</si>
  <si>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</si>
  <si>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</si>
  <si>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</si>
  <si>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</si>
  <si>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</si>
  <si>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</si>
  <si>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</si>
  <si>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</si>
  <si>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</si>
  <si>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</si>
  <si>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</si>
  <si>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</si>
  <si>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</si>
  <si>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</si>
  <si>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</si>
  <si>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</si>
  <si>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</si>
  <si>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</si>
  <si>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</si>
  <si>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</si>
  <si>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</si>
  <si>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</si>
  <si>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</si>
  <si>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</si>
  <si>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</si>
  <si>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</si>
  <si>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</si>
  <si>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</si>
  <si>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</si>
  <si>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</si>
  <si>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</si>
  <si>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</si>
  <si>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</si>
  <si>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</si>
  <si>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</si>
  <si>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</si>
  <si>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</si>
  <si>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</si>
  <si>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</si>
  <si>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</si>
  <si>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</si>
  <si>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</si>
  <si>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</si>
  <si>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</si>
  <si>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</si>
  <si>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</si>
  <si>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</si>
  <si>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</si>
  <si>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</si>
  <si>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</si>
  <si>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</si>
  <si>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</si>
  <si>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</si>
  <si>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</si>
  <si>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</si>
  <si>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</si>
  <si>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</si>
  <si>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</si>
  <si>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</si>
  <si>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</si>
  <si>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</si>
  <si>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</si>
  <si>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</si>
  <si>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</si>
  <si>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</si>
  <si>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</si>
  <si>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</si>
  <si>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</si>
  <si>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</si>
  <si>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</si>
  <si>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</si>
  <si>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</si>
  <si>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</si>
  <si>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</si>
  <si>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</si>
  <si>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</si>
  <si>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</si>
  <si>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</si>
  <si>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</si>
  <si>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</si>
  <si>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</si>
  <si>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</si>
  <si>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</si>
  <si>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</si>
  <si>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</si>
  <si>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</si>
  <si>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</si>
  <si>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</si>
  <si>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</si>
  <si>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</si>
  <si>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</si>
  <si>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</si>
  <si>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</si>
  <si>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</si>
  <si>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</si>
  <si>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</si>
  <si>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</si>
  <si>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</si>
  <si>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</si>
  <si>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</si>
  <si>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</si>
  <si>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</si>
  <si>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</si>
  <si>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</si>
  <si>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</si>
  <si>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</si>
  <si>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</si>
  <si>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</si>
  <si>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</si>
  <si>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</si>
  <si>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</si>
  <si>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</si>
  <si>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</si>
  <si>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</si>
  <si>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</si>
  <si>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</si>
  <si>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</si>
  <si>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</si>
  <si>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</si>
  <si>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</si>
  <si>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</si>
  <si>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</si>
  <si>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</si>
  <si>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</si>
  <si>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</si>
  <si>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</si>
  <si>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</si>
  <si>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</si>
  <si>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</si>
  <si>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</si>
  <si>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</si>
  <si>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</si>
  <si>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</si>
  <si>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</si>
  <si>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</si>
  <si>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</si>
  <si>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</si>
  <si>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</si>
  <si>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</si>
  <si>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</si>
  <si>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</si>
  <si>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</si>
  <si>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</si>
  <si>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</si>
  <si>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</si>
  <si>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</si>
  <si>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</si>
  <si>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</si>
  <si>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</si>
  <si>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</si>
  <si>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</si>
  <si>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</si>
  <si>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</si>
  <si>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</si>
  <si>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</si>
  <si>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</si>
  <si>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</si>
  <si>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</si>
  <si>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</si>
  <si>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</si>
  <si>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</si>
  <si>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</si>
  <si>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</si>
  <si>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</si>
  <si>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</si>
  <si>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</si>
  <si>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</si>
  <si>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</si>
  <si>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</si>
  <si>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</si>
  <si>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</si>
  <si>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</si>
  <si>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</si>
  <si>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</si>
  <si>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</si>
  <si>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</si>
  <si>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</si>
  <si>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</si>
  <si>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</si>
  <si>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</si>
  <si>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</si>
  <si>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</si>
  <si>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</si>
  <si>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</si>
  <si>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</si>
  <si>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</si>
  <si>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</si>
  <si>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</si>
  <si>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</si>
  <si>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</si>
  <si>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</si>
  <si>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</si>
  <si>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</si>
  <si>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</si>
  <si>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</si>
  <si>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</si>
  <si>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</si>
  <si>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</si>
  <si>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</si>
  <si>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</si>
  <si>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</si>
  <si>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</si>
  <si>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</si>
  <si>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</si>
  <si>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</si>
  <si>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</si>
  <si>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</si>
  <si>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</si>
  <si>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</si>
  <si>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</si>
  <si>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</si>
  <si>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</si>
  <si>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</si>
  <si>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</si>
  <si>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</si>
  <si>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</si>
  <si>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</si>
  <si>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</si>
  <si>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</si>
  <si>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</si>
  <si>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</si>
  <si>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</si>
  <si>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</si>
  <si>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</si>
  <si>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</si>
  <si>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</si>
  <si>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</si>
  <si>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</si>
  <si>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</si>
  <si>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</si>
  <si>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</si>
  <si>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</si>
  <si>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</si>
  <si>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</si>
  <si>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</si>
  <si>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</si>
  <si>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</si>
  <si>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</si>
  <si>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</si>
  <si>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</si>
  <si>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</si>
  <si>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</si>
  <si>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</si>
  <si>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</si>
  <si>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</si>
  <si>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</si>
  <si>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</si>
  <si>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</si>
  <si>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</si>
  <si>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</si>
  <si>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</si>
  <si>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</si>
  <si>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</si>
  <si>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</si>
  <si>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</si>
  <si>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</si>
  <si>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</si>
  <si>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</si>
  <si>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</si>
  <si>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</si>
  <si>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</si>
  <si>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</si>
  <si>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</si>
  <si>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</si>
  <si>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</si>
  <si>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</si>
  <si>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</si>
  <si>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</si>
  <si>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</si>
  <si>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</si>
  <si>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</si>
  <si>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</si>
  <si>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</si>
  <si>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</si>
  <si>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</si>
  <si>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</si>
  <si>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</si>
  <si>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</si>
  <si>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</si>
  <si>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</si>
  <si>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</si>
  <si>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</si>
  <si>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</si>
  <si>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</si>
  <si>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</si>
  <si>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</si>
  <si>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</si>
  <si>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</si>
  <si>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</si>
  <si>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</si>
  <si>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</si>
  <si>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</si>
  <si>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</si>
  <si>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</si>
  <si>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</si>
  <si>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</si>
  <si>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</si>
  <si>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</si>
  <si>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</si>
  <si>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</si>
  <si>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</si>
  <si>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</si>
  <si>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</si>
  <si>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</si>
  <si>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</si>
  <si>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</si>
  <si>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</si>
  <si>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</si>
  <si>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</si>
  <si>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</si>
  <si>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</si>
  <si>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</si>
  <si>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</si>
  <si>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</si>
  <si>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</si>
  <si>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</si>
  <si>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</si>
  <si>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</si>
  <si>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</si>
  <si>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</si>
  <si>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</si>
  <si>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</si>
  <si>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</si>
  <si>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</si>
  <si>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</si>
  <si>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</si>
  <si>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</si>
  <si>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</si>
  <si>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</si>
  <si>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</si>
  <si>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</si>
  <si>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</si>
  <si>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</si>
  <si>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</si>
  <si>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</si>
  <si>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</si>
  <si>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</si>
  <si>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</si>
  <si>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</si>
  <si>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</si>
  <si>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</si>
  <si>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</si>
  <si>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</si>
  <si>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</si>
  <si>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</si>
  <si>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</si>
  <si>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</si>
  <si>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</si>
  <si>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</si>
  <si>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</si>
  <si>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</si>
  <si>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</si>
  <si>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</si>
  <si>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</si>
  <si>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</si>
  <si>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</si>
  <si>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</si>
  <si>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</si>
  <si>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</si>
  <si>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</si>
  <si>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</si>
  <si>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</si>
  <si>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</si>
  <si>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</si>
  <si>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</si>
  <si>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</si>
  <si>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</si>
  <si>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</si>
  <si>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</si>
  <si>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</si>
  <si>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</si>
  <si>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</si>
  <si>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</si>
  <si>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</si>
  <si>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</si>
  <si>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</si>
  <si>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</si>
  <si>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</si>
  <si>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</si>
  <si>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</si>
  <si>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</si>
  <si>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</si>
  <si>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</si>
  <si>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</si>
  <si>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</si>
  <si>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</si>
  <si>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</si>
  <si>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</si>
  <si>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</si>
  <si>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</si>
  <si>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</si>
  <si>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</si>
  <si>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</si>
  <si>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</si>
  <si>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</si>
  <si>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</si>
  <si>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</si>
  <si>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</si>
  <si>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</si>
  <si>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</si>
  <si>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</si>
  <si>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</si>
  <si>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</si>
  <si>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</si>
  <si>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</si>
  <si>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</si>
  <si>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</si>
  <si>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</si>
  <si>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</si>
  <si>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</si>
  <si>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</si>
  <si>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</si>
  <si>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</si>
  <si>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</si>
  <si>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</si>
  <si>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</si>
  <si>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</si>
  <si>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</si>
  <si>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</si>
  <si>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</si>
  <si>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</si>
  <si>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</si>
  <si>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</si>
  <si>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</si>
  <si>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</si>
  <si>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</si>
  <si>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</si>
  <si>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</si>
  <si>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</si>
  <si>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</si>
  <si>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</si>
  <si>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</si>
  <si>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</si>
  <si>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</si>
  <si>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</si>
  <si>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</si>
  <si>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</si>
  <si>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</si>
  <si>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</si>
  <si>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</si>
  <si>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</si>
  <si>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</si>
  <si>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</si>
  <si>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</si>
  <si>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</si>
  <si>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</si>
  <si>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</si>
  <si>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</si>
  <si>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</si>
  <si>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</si>
  <si>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</si>
  <si>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</si>
  <si>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</si>
  <si>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</si>
  <si>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</si>
  <si>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</si>
  <si>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</si>
  <si>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</si>
  <si>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</si>
  <si>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</si>
  <si>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</si>
  <si>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</si>
  <si>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</si>
  <si>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</si>
  <si>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</si>
  <si>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</si>
  <si>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</si>
  <si>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</si>
  <si>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</si>
  <si>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</si>
  <si>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</si>
  <si>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</si>
  <si>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</si>
  <si>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</si>
  <si>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</si>
  <si>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</si>
  <si>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</si>
  <si>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</si>
  <si>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</si>
  <si>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</si>
  <si>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</si>
  <si>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</si>
  <si>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</si>
  <si>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</si>
  <si>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</si>
  <si>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</si>
  <si>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</si>
  <si>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</si>
  <si>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</si>
  <si>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</si>
  <si>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</si>
  <si>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</si>
  <si>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</si>
  <si>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</si>
  <si>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</si>
  <si>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</si>
  <si>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</si>
  <si>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</si>
  <si>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</si>
  <si>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</si>
  <si>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</si>
  <si>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</si>
  <si>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</si>
  <si>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</si>
  <si>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</si>
  <si>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</si>
  <si>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</si>
  <si>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</si>
  <si>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</si>
  <si>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</si>
  <si>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</si>
  <si>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</si>
  <si>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</si>
  <si>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</si>
  <si>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</si>
  <si>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</si>
  <si>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</si>
  <si>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</si>
  <si>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</si>
  <si>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</si>
  <si>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</si>
  <si>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</si>
  <si>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</si>
  <si>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</si>
  <si>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</si>
  <si>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</si>
  <si>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</si>
  <si>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</si>
  <si>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</si>
  <si>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</si>
  <si>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</si>
  <si>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</si>
  <si>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</si>
  <si>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</si>
  <si>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</si>
  <si>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</si>
  <si>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</si>
  <si>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</si>
  <si>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</si>
  <si>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</si>
  <si>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</si>
  <si>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</si>
  <si>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</si>
  <si>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</si>
  <si>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</si>
  <si>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</si>
  <si>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</si>
  <si>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</si>
  <si>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</si>
  <si>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</si>
  <si>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</si>
  <si>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</si>
  <si>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</si>
  <si>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</si>
  <si>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</si>
  <si>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</si>
  <si>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</si>
  <si>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</si>
  <si>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</si>
  <si>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</si>
  <si>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</si>
  <si>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</si>
  <si>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</si>
  <si>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</si>
  <si>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</si>
  <si>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</si>
  <si>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</si>
  <si>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</si>
  <si>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</si>
  <si>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</si>
  <si>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</si>
  <si>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</si>
  <si>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</si>
  <si>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</si>
  <si>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</si>
  <si>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</si>
  <si>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</si>
  <si>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</si>
  <si>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</si>
  <si>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</si>
  <si>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</si>
  <si>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</si>
  <si>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</si>
  <si>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</si>
  <si>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</si>
  <si>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</si>
  <si>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</si>
  <si>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</si>
  <si>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</si>
  <si>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</si>
  <si>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</si>
  <si>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</si>
  <si>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</si>
  <si>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</si>
  <si>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</si>
  <si>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</si>
  <si>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</si>
  <si>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</si>
  <si>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</si>
  <si>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</si>
  <si>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</si>
  <si>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</si>
  <si>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</si>
  <si>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</si>
  <si>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</si>
  <si>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</si>
  <si>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</si>
  <si>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</si>
  <si>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</si>
  <si>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</si>
  <si>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</si>
  <si>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</si>
  <si>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</si>
  <si>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</si>
  <si>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</si>
  <si>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</si>
  <si>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</si>
  <si>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</si>
  <si>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</si>
  <si>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</si>
  <si>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</si>
  <si>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</si>
  <si>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</si>
  <si>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</si>
  <si>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</si>
  <si>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</si>
  <si>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</si>
  <si>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</si>
  <si>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</si>
  <si>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</si>
  <si>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</si>
  <si>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</si>
  <si>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</si>
  <si>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</si>
  <si>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</si>
  <si>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</si>
  <si>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</si>
  <si>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</si>
  <si>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</si>
  <si>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</si>
  <si>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</si>
  <si>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</si>
  <si>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</si>
  <si>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</si>
  <si>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</si>
  <si>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</si>
  <si>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</si>
  <si>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</si>
  <si>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</si>
  <si>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</si>
  <si>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</si>
  <si>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</si>
  <si>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</si>
  <si>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</si>
  <si>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</si>
  <si>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</si>
  <si>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</si>
  <si>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</si>
  <si>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</si>
  <si>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</si>
  <si>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</si>
  <si>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</si>
  <si>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</si>
  <si>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</si>
  <si>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</si>
  <si>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</si>
  <si>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</si>
  <si>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</si>
  <si>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</si>
  <si>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</si>
  <si>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</si>
  <si>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</si>
  <si>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</si>
  <si>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</si>
  <si>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</si>
  <si>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</si>
  <si>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</si>
  <si>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</si>
  <si>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</si>
  <si>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</si>
  <si>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</si>
  <si>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</si>
  <si>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</si>
  <si>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</si>
  <si>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</si>
  <si>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</si>
  <si>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</si>
  <si>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</si>
  <si>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</si>
  <si>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</si>
  <si>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</si>
  <si>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</si>
  <si>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</si>
  <si>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</si>
  <si>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</si>
  <si>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</si>
  <si>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</si>
  <si>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</si>
  <si>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</si>
  <si>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</si>
  <si>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</si>
  <si>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</si>
  <si>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</si>
  <si>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</si>
  <si>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</si>
  <si>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</si>
  <si>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</si>
  <si>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</si>
  <si>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</si>
  <si>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</si>
  <si>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</si>
  <si>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</si>
  <si>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</si>
  <si>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</si>
  <si>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</si>
  <si>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</si>
  <si>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</si>
  <si>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</si>
  <si>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</si>
  <si>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</si>
  <si>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</si>
  <si>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</si>
  <si>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</si>
  <si>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</si>
  <si>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</si>
  <si>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</si>
  <si>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</si>
  <si>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</si>
  <si>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</si>
  <si>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</si>
  <si>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</si>
  <si>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</si>
  <si>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</si>
  <si>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</si>
  <si>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</si>
  <si>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</si>
  <si>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</si>
  <si>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</si>
  <si>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</si>
  <si>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</si>
  <si>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</si>
  <si>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</si>
  <si>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</si>
  <si>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</si>
  <si>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</si>
  <si>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</si>
  <si>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</si>
  <si>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</si>
  <si>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</si>
  <si>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</si>
  <si>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</si>
  <si>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</si>
  <si>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</si>
  <si>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</si>
  <si>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</si>
  <si>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</si>
  <si>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</si>
  <si>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</si>
  <si>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</si>
  <si>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</si>
  <si>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</si>
  <si>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</si>
  <si>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</si>
  <si>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</si>
  <si>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</si>
  <si>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</si>
  <si>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</si>
  <si>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</si>
  <si>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</si>
  <si>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</si>
  <si>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</si>
  <si>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</si>
  <si>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</si>
  <si>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</si>
  <si>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</si>
  <si>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</si>
  <si>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</si>
  <si>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</si>
  <si>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</si>
  <si>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</si>
  <si>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</si>
  <si>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</si>
  <si>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</si>
  <si>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</si>
  <si>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</si>
  <si>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</si>
  <si>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</si>
  <si>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</si>
  <si>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</si>
  <si>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</si>
  <si>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</si>
  <si>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</si>
  <si>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</si>
  <si>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</si>
  <si>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</si>
  <si>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</si>
  <si>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</si>
  <si>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</si>
  <si>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</si>
  <si>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</si>
  <si>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</si>
  <si>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</si>
  <si>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</si>
  <si>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</si>
  <si>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</si>
  <si>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</si>
  <si>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</si>
  <si>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</si>
  <si>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</si>
  <si>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</si>
  <si>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</si>
  <si>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</si>
  <si>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</si>
  <si>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</si>
  <si>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</si>
  <si>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</si>
  <si>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</si>
  <si>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</si>
  <si>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</si>
  <si>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</si>
  <si>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</si>
  <si>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</si>
  <si>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</si>
  <si>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</si>
  <si>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</si>
  <si>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</si>
  <si>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</si>
  <si>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</si>
  <si>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</si>
  <si>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</si>
  <si>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</si>
  <si>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</si>
  <si>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</si>
  <si>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</si>
  <si>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</si>
  <si>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</si>
  <si>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</si>
  <si>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</si>
  <si>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</si>
  <si>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</si>
  <si>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</si>
  <si>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</si>
  <si>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</si>
  <si>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</si>
  <si>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</si>
  <si>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</si>
  <si>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</si>
  <si>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</si>
  <si>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</si>
  <si>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</si>
  <si>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</si>
  <si>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</si>
  <si>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</si>
  <si>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</si>
  <si>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</si>
  <si>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</si>
  <si>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</si>
  <si>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</si>
  <si>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</si>
  <si>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</si>
  <si>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</si>
  <si>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</si>
  <si>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</si>
  <si>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</si>
  <si>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</si>
  <si>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</si>
  <si>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</si>
  <si>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</si>
  <si>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</si>
  <si>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</si>
  <si>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</si>
  <si>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</si>
  <si>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</si>
  <si>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</si>
  <si>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</si>
  <si>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</si>
  <si>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</si>
  <si>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</si>
  <si>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</si>
  <si>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</si>
  <si>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</si>
  <si>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</si>
  <si>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</si>
  <si>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</si>
  <si>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</si>
  <si>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</si>
  <si>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</si>
  <si>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</si>
  <si>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</si>
  <si>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</si>
  <si>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</si>
  <si>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</si>
  <si>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</si>
  <si>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</si>
  <si>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</si>
  <si>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</si>
  <si>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</si>
  <si>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</si>
  <si>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</si>
  <si>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</si>
  <si>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</si>
  <si>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</si>
  <si>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</si>
  <si>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</si>
  <si>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</si>
  <si>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</si>
  <si>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</si>
  <si>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</si>
  <si>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</si>
  <si>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</si>
  <si>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</si>
  <si>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</si>
  <si>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</si>
  <si>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</si>
  <si>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</si>
  <si>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</si>
  <si>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</si>
  <si>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</si>
  <si>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</si>
  <si>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</si>
  <si>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</si>
  <si>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</si>
  <si>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</si>
  <si>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</si>
  <si>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</si>
  <si>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</si>
  <si>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</si>
  <si>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</si>
  <si>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</si>
  <si>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</si>
  <si>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</si>
  <si>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</si>
  <si>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</si>
  <si>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</si>
  <si>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</si>
  <si>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</si>
  <si>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</si>
  <si>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</si>
  <si>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</si>
  <si>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</si>
  <si>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</si>
  <si>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</si>
  <si>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</si>
  <si>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</si>
  <si>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</si>
  <si>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</si>
  <si>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</si>
  <si>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</si>
  <si>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</si>
  <si>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</si>
  <si>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</si>
  <si>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</si>
  <si>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</si>
  <si>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</si>
  <si>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</si>
  <si>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</si>
  <si>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</si>
  <si>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</si>
  <si>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</si>
  <si>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</si>
  <si>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</si>
  <si>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</si>
  <si>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</si>
  <si>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</si>
  <si>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</si>
  <si>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</si>
  <si>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</si>
  <si>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</si>
  <si>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</si>
  <si>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</si>
  <si>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</si>
  <si>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</si>
  <si>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</si>
  <si>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</si>
  <si>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</si>
  <si>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</si>
  <si>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</si>
  <si>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</si>
  <si>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</si>
  <si>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</si>
  <si>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</si>
  <si>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</si>
  <si>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</si>
  <si>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</si>
  <si>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</si>
  <si>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</si>
  <si>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</si>
  <si>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</si>
  <si>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</si>
  <si>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</si>
  <si>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</si>
  <si>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</si>
  <si>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</si>
  <si>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</si>
  <si>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</si>
  <si>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</si>
  <si>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</si>
  <si>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</si>
  <si>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</si>
  <si>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</si>
  <si>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</si>
  <si>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</si>
  <si>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</si>
  <si>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</si>
  <si>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</si>
  <si>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</si>
  <si>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</si>
  <si>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</si>
  <si>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</si>
  <si>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</si>
  <si>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</si>
  <si>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</si>
  <si>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</si>
  <si>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</si>
  <si>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</si>
  <si>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</si>
  <si>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</si>
  <si>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</si>
  <si>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</si>
  <si>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</si>
  <si>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</si>
  <si>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</si>
  <si>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</si>
  <si>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</si>
  <si>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</si>
  <si>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</si>
  <si>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</si>
  <si>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</si>
  <si>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</si>
  <si>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</si>
  <si>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</si>
  <si>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</si>
  <si>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</si>
  <si>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</si>
  <si>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</si>
  <si>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</si>
  <si>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</si>
  <si>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</si>
  <si>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</si>
  <si>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</si>
  <si>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</si>
  <si>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</si>
  <si>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</si>
  <si>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</si>
  <si>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</si>
  <si>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</si>
  <si>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</si>
  <si>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</si>
  <si>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</si>
  <si>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</si>
  <si>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</si>
  <si>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</si>
  <si>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</si>
  <si>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</si>
  <si>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</si>
  <si>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</si>
  <si>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</si>
  <si>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</si>
  <si>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</si>
  <si>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</si>
  <si>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</si>
  <si>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</si>
  <si>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</si>
  <si>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</si>
  <si>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</si>
  <si>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</si>
  <si>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</si>
  <si>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</si>
  <si>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</si>
  <si>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</si>
  <si>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</si>
  <si>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</si>
  <si>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</si>
  <si>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</si>
  <si>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</si>
  <si>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</si>
  <si>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</si>
  <si>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</si>
  <si>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</si>
  <si>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</si>
  <si>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</si>
  <si>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</si>
  <si>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</si>
  <si>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</si>
  <si>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</si>
  <si>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</si>
  <si>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</si>
  <si>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</si>
  <si>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</si>
  <si>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</si>
  <si>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</si>
  <si>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</si>
  <si>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</si>
  <si>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</si>
  <si>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</si>
  <si>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</si>
  <si>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</si>
  <si>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</si>
  <si>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</si>
  <si>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</si>
  <si>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</si>
  <si>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</si>
  <si>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</si>
  <si>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</si>
  <si>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</si>
  <si>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</si>
  <si>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</si>
  <si>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</si>
  <si>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</si>
  <si>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</si>
  <si>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</si>
  <si>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</si>
  <si>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</si>
  <si>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</si>
  <si>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</si>
  <si>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</si>
  <si>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</si>
  <si>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</si>
  <si>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</si>
  <si>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</si>
  <si>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</si>
  <si>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</si>
  <si>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</si>
  <si>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</si>
  <si>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</si>
  <si>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</si>
  <si>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</si>
  <si>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</si>
  <si>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</si>
  <si>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</si>
  <si>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</si>
  <si>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</si>
  <si>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</si>
  <si>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</si>
  <si>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</si>
  <si>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</si>
  <si>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</si>
  <si>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</si>
  <si>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</si>
  <si>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</si>
  <si>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</si>
  <si>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</si>
  <si>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</si>
  <si>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</si>
  <si>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</si>
  <si>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</si>
  <si>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</si>
  <si>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</si>
  <si>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</si>
  <si>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</si>
  <si>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</si>
  <si>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</si>
  <si>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</si>
  <si>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</si>
  <si>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</si>
  <si>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</si>
  <si>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</si>
  <si>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</si>
  <si>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</si>
  <si>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</si>
  <si>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</si>
  <si>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</si>
  <si>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</si>
  <si>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</si>
  <si>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</si>
  <si>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</si>
  <si>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</si>
  <si>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</si>
  <si>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</si>
  <si>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</si>
  <si>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</si>
  <si>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</si>
  <si>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</si>
  <si>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</si>
  <si>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</si>
  <si>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</si>
  <si>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</si>
  <si>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</si>
  <si>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</si>
  <si>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</si>
  <si>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</si>
  <si>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</si>
  <si>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</si>
  <si>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</si>
  <si>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</si>
  <si>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</si>
  <si>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</si>
  <si>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</si>
  <si>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</si>
  <si>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</si>
  <si>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</si>
  <si>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</si>
  <si>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</si>
  <si>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</si>
  <si>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</si>
  <si>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</si>
  <si>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</si>
  <si>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</si>
  <si>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</si>
  <si>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</si>
  <si>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</si>
  <si>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</si>
  <si>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</si>
  <si>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</si>
  <si>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</si>
  <si>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</si>
  <si>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</si>
  <si>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</si>
  <si>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</si>
  <si>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</si>
  <si>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</si>
  <si>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</si>
  <si>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</si>
  <si>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</si>
  <si>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</si>
  <si>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</si>
  <si>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</si>
  <si>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</si>
  <si>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</si>
  <si>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</si>
  <si>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</si>
  <si>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</si>
  <si>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</si>
  <si>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</si>
  <si>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</si>
  <si>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</si>
  <si>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</si>
  <si>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</si>
  <si>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</si>
  <si>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</si>
  <si>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</si>
  <si>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</si>
  <si>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</si>
  <si>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</si>
  <si>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</si>
  <si>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</si>
  <si>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</si>
  <si>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</si>
  <si>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</si>
  <si>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</si>
  <si>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</si>
  <si>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</si>
  <si>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</si>
  <si>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</si>
  <si>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</si>
  <si>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</si>
  <si>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</si>
  <si>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</si>
  <si>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</si>
  <si>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</si>
  <si>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</si>
  <si>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</si>
  <si>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</si>
  <si>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</si>
  <si>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</si>
  <si>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</si>
  <si>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</si>
  <si>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</si>
  <si>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</si>
  <si>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</si>
  <si>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</si>
  <si>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</si>
  <si>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</si>
  <si>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</si>
  <si>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</si>
  <si>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</si>
  <si>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</si>
  <si>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</si>
  <si>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</si>
  <si>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</si>
  <si>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</si>
  <si>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</si>
  <si>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</si>
  <si>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</si>
  <si>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</si>
  <si>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</si>
  <si>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</si>
  <si>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</si>
  <si>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</si>
  <si>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</si>
  <si>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</si>
  <si>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</si>
  <si>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</si>
  <si>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</si>
  <si>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</si>
  <si>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</si>
  <si>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</si>
  <si>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</si>
  <si>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</si>
  <si>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</si>
  <si>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</si>
  <si>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</si>
  <si>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</si>
  <si>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</si>
  <si>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</si>
  <si>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</si>
  <si>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</si>
  <si>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</si>
  <si>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</si>
  <si>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</si>
  <si>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</si>
  <si>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</si>
  <si>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</si>
  <si>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</si>
  <si>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</si>
  <si>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</si>
  <si>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</si>
  <si>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</si>
  <si>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</si>
  <si>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</si>
  <si>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</si>
  <si>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</si>
  <si>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</si>
  <si>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</si>
  <si>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</si>
  <si>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</si>
  <si>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</si>
  <si>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</si>
  <si>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</si>
  <si>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</si>
  <si>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</si>
  <si>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</si>
  <si>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</si>
  <si>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</si>
  <si>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</si>
  <si>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</si>
  <si>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</si>
  <si>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</si>
  <si>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</si>
  <si>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</si>
  <si>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</si>
  <si>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</si>
  <si>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</si>
  <si>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</si>
  <si>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</si>
  <si>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</si>
  <si>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</si>
  <si>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</si>
  <si>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</si>
  <si>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</si>
  <si>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</si>
  <si>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</si>
  <si>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</si>
  <si>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</si>
  <si>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</si>
  <si>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</si>
  <si>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</si>
  <si>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</si>
  <si>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</si>
  <si>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</si>
  <si>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</si>
  <si>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</si>
  <si>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</si>
  <si>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</si>
  <si>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</si>
  <si>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</si>
  <si>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</si>
  <si>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</si>
  <si>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</si>
  <si>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</si>
  <si>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</si>
  <si>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</si>
  <si>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</si>
  <si>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</si>
  <si>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</si>
  <si>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</si>
  <si>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</si>
  <si>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</si>
  <si>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</si>
  <si>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</si>
  <si>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</si>
  <si>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</si>
  <si>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</si>
  <si>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</si>
  <si>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</si>
  <si>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</si>
  <si>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</si>
  <si>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</si>
  <si>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</si>
  <si>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</si>
  <si>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</si>
  <si>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</si>
  <si>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</si>
  <si>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</si>
  <si>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</si>
  <si>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</si>
  <si>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</si>
  <si>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</si>
  <si>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</si>
  <si>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</si>
  <si>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</si>
  <si>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</si>
  <si>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</si>
  <si>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</si>
  <si>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</si>
  <si>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</si>
  <si>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</si>
  <si>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</si>
  <si>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</si>
  <si>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</si>
  <si>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</si>
  <si>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</si>
  <si>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</si>
  <si>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</si>
  <si>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</si>
  <si>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</si>
  <si>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</si>
  <si>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</si>
  <si>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</si>
  <si>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</si>
  <si>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</si>
  <si>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</si>
  <si>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</si>
  <si>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</si>
  <si>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</si>
  <si>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</si>
  <si>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</si>
  <si>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</si>
  <si>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</si>
  <si>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</si>
  <si>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</si>
  <si>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</si>
  <si>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</si>
  <si>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</si>
  <si>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</si>
  <si>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</si>
  <si>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</si>
  <si>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</si>
  <si>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</si>
  <si>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</si>
  <si>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</si>
  <si>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</si>
  <si>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</si>
  <si>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</si>
  <si>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</si>
  <si>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</si>
  <si>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</si>
  <si>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</si>
  <si>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</si>
  <si>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</si>
  <si>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</si>
  <si>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</si>
  <si>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</si>
  <si>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</si>
  <si>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</si>
  <si>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</si>
  <si>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</si>
  <si>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</si>
  <si>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</si>
  <si>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</si>
  <si>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</si>
  <si>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</si>
  <si>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</si>
  <si>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</si>
  <si>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</si>
  <si>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</si>
  <si>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</si>
  <si>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</si>
  <si>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</si>
  <si>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</si>
  <si>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</si>
  <si>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</si>
  <si>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</si>
  <si>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</si>
  <si>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</si>
  <si>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</si>
  <si>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</si>
  <si>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</si>
  <si>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</si>
  <si>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</si>
  <si>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</si>
  <si>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</si>
  <si>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</si>
  <si>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</si>
  <si>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</si>
  <si>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</si>
  <si>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</si>
  <si>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</si>
  <si>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</si>
  <si>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</si>
  <si>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</si>
  <si>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</si>
  <si>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</si>
  <si>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</si>
  <si>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</si>
  <si>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</si>
  <si>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</si>
  <si>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</si>
  <si>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</si>
  <si>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</si>
  <si>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</si>
  <si>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</si>
  <si>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</si>
  <si>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</si>
  <si>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</si>
  <si>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</si>
  <si>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</si>
  <si>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</si>
  <si>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</si>
  <si>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</si>
  <si>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</si>
  <si>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</si>
  <si>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</si>
  <si>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</si>
  <si>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</si>
  <si>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</si>
  <si>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</si>
  <si>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</si>
  <si>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</si>
  <si>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</si>
  <si>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</si>
  <si>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</si>
  <si>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</si>
  <si>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</si>
  <si>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</si>
  <si>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</si>
  <si>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</si>
  <si>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</si>
  <si>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</si>
  <si>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</si>
  <si>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</si>
  <si>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</si>
  <si>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</si>
  <si>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</si>
  <si>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</si>
  <si>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</si>
  <si>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</si>
  <si>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</si>
  <si>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</si>
  <si>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</si>
  <si>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</si>
  <si>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</si>
  <si>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</si>
  <si>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</si>
  <si>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</si>
  <si>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</si>
  <si>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</si>
  <si>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</si>
  <si>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</si>
  <si>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</si>
  <si>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</si>
  <si>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</si>
  <si>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</si>
  <si>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</si>
  <si>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</si>
  <si>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</si>
  <si>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</si>
  <si>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</si>
  <si>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</si>
  <si>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</si>
  <si>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</si>
  <si>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</si>
  <si>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</si>
  <si>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</si>
  <si>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</si>
  <si>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</si>
  <si>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</si>
  <si>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</si>
  <si>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</si>
  <si>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</si>
  <si>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</si>
  <si>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</si>
  <si>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</si>
  <si>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</si>
  <si>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</si>
  <si>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</si>
  <si>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</si>
  <si>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</si>
  <si>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</si>
  <si>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</si>
  <si>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</si>
  <si>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</si>
  <si>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</si>
  <si>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</si>
  <si>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</si>
  <si>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</si>
  <si>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</si>
  <si>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</si>
  <si>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</si>
  <si>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</si>
  <si>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</si>
  <si>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</si>
  <si>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</si>
  <si>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</si>
  <si>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</si>
  <si>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</si>
  <si>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</si>
  <si>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</si>
  <si>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</si>
  <si>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</si>
  <si>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</si>
  <si>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</si>
  <si>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</si>
  <si>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</si>
  <si>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</si>
  <si>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</si>
  <si>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</si>
  <si>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</si>
  <si>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</si>
  <si>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</si>
  <si>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</si>
  <si>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</si>
  <si>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</si>
  <si>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</si>
  <si>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</si>
  <si>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</si>
  <si>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</si>
  <si>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</si>
  <si>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</si>
  <si>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</si>
  <si>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</si>
  <si>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</si>
  <si>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</si>
  <si>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</si>
  <si>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</si>
  <si>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</si>
  <si>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</si>
  <si>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</si>
  <si>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</si>
  <si>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</si>
  <si>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</si>
  <si>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</si>
  <si>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</si>
  <si>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</si>
  <si>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</si>
  <si>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</si>
  <si>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</si>
  <si>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</si>
  <si>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</si>
  <si>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</si>
  <si>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</si>
  <si>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</si>
  <si>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</si>
  <si>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</si>
  <si>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</si>
  <si>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</si>
  <si>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</si>
  <si>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</si>
  <si>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</si>
  <si>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</si>
  <si>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</si>
  <si>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</si>
  <si>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</si>
  <si>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</si>
  <si>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</si>
  <si>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</si>
  <si>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</si>
  <si>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</si>
  <si>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</si>
  <si>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</si>
  <si>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</si>
  <si>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</si>
  <si>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</si>
  <si>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</si>
  <si>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</si>
  <si>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</si>
  <si>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</si>
  <si>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</si>
  <si>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</si>
  <si>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</si>
  <si>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</si>
  <si>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</si>
  <si>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</si>
  <si>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</si>
  <si>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</si>
  <si>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</si>
  <si>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</si>
  <si>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</si>
  <si>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</si>
  <si>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</si>
  <si>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</si>
  <si>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</si>
  <si>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</si>
  <si>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</si>
  <si>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</si>
  <si>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</si>
  <si>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</si>
  <si>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</si>
  <si>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</si>
  <si>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</si>
  <si>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</si>
  <si>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</si>
  <si>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</si>
  <si>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</si>
  <si>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</si>
  <si>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</si>
  <si>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</si>
  <si>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</si>
  <si>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</si>
  <si>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</si>
  <si>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</si>
  <si>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</si>
  <si>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</si>
  <si>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</si>
  <si>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</si>
  <si>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</si>
  <si>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</si>
  <si>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</si>
  <si>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</si>
  <si>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</si>
  <si>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</si>
  <si>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</si>
  <si>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</si>
  <si>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</si>
  <si>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</si>
  <si>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</si>
  <si>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</si>
  <si>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</si>
  <si>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</si>
  <si>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</si>
  <si>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</si>
  <si>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</si>
  <si>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</si>
  <si>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</si>
  <si>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</si>
  <si>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</si>
  <si>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</si>
  <si>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</si>
  <si>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</si>
  <si>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</si>
  <si>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</si>
  <si>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</si>
  <si>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</si>
  <si>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</si>
  <si>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</si>
  <si>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</si>
  <si>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</si>
  <si>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</si>
  <si>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</si>
  <si>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</si>
  <si>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</si>
  <si>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</si>
  <si>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</si>
  <si>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</si>
  <si>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</si>
  <si>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</si>
  <si>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</si>
  <si>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</si>
  <si>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</si>
  <si>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</si>
  <si>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</si>
  <si>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</si>
  <si>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</si>
  <si>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</si>
  <si>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</si>
  <si>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</si>
  <si>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</si>
  <si>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</si>
  <si>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</si>
  <si>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</si>
  <si>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</si>
  <si>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</si>
  <si>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</si>
  <si>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</si>
  <si>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</si>
  <si>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</si>
  <si>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</si>
  <si>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</si>
  <si>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</si>
  <si>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</si>
  <si>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</si>
  <si>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</si>
  <si>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</si>
  <si>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</si>
  <si>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</si>
  <si>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</si>
  <si>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</si>
  <si>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</si>
  <si>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</si>
  <si>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</si>
  <si>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</si>
  <si>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</si>
  <si>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</si>
  <si>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</si>
  <si>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</si>
  <si>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</si>
  <si>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</si>
  <si>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</si>
  <si>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</si>
  <si>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</si>
  <si>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</si>
  <si>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</si>
  <si>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</si>
  <si>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</si>
  <si>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</si>
  <si>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</si>
  <si>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</si>
  <si>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</si>
  <si>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</si>
  <si>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</si>
  <si>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</si>
  <si>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</si>
  <si>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</si>
  <si>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</si>
  <si>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</si>
  <si>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</si>
  <si>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</si>
  <si>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</si>
  <si>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</si>
  <si>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</si>
  <si>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</si>
  <si>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</si>
  <si>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</si>
  <si>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</si>
  <si>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</si>
  <si>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</si>
  <si>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</si>
  <si>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</si>
  <si>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</si>
  <si>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</si>
  <si>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</si>
  <si>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</si>
  <si>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</si>
  <si>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</si>
  <si>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</si>
  <si>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</si>
  <si>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</si>
  <si>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</si>
  <si>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</si>
  <si>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</si>
  <si>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</si>
  <si>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</si>
  <si>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</si>
  <si>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</si>
  <si>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</si>
  <si>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</si>
  <si>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</si>
  <si>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</si>
  <si>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</si>
  <si>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</si>
  <si>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</si>
  <si>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</si>
  <si>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</si>
  <si>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</si>
  <si>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</si>
  <si>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</si>
  <si>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</si>
  <si>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</si>
  <si>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</si>
  <si>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</si>
  <si>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</si>
  <si>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</si>
  <si>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</si>
  <si>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</si>
  <si>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</si>
  <si>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</si>
  <si>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</si>
  <si>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</si>
  <si>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</si>
  <si>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</si>
  <si>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</si>
  <si>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</si>
  <si>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</si>
  <si>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</si>
  <si>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</si>
  <si>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</si>
  <si>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</si>
  <si>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</si>
  <si>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</si>
  <si>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</si>
  <si>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</si>
  <si>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</si>
  <si>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</si>
  <si>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</si>
  <si>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</si>
  <si>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</si>
  <si>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</si>
  <si>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</si>
  <si>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</si>
  <si>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</si>
  <si>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</si>
  <si>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</si>
  <si>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</si>
  <si>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</si>
  <si>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</si>
  <si>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</si>
  <si>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</si>
  <si>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</si>
  <si>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</si>
  <si>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</si>
  <si>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</si>
  <si>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</si>
  <si>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</si>
  <si>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</si>
  <si>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</si>
  <si>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</si>
  <si>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</si>
  <si>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</si>
  <si>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</si>
  <si>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</si>
  <si>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</si>
  <si>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</si>
  <si>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</si>
  <si>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</si>
  <si>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</si>
  <si>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</si>
  <si>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</si>
  <si>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</si>
  <si>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</si>
  <si>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</si>
  <si>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</si>
  <si>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</si>
  <si>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</si>
  <si>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</si>
  <si>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</si>
  <si>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</si>
  <si>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</si>
  <si>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</si>
  <si>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</si>
  <si>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</si>
  <si>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</si>
  <si>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</si>
  <si>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</si>
  <si>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</si>
  <si>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</si>
  <si>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</si>
  <si>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</si>
  <si>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</si>
  <si>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</si>
  <si>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</si>
  <si>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</si>
  <si>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</si>
  <si>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</si>
  <si>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</si>
  <si>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</si>
  <si>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</si>
  <si>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</si>
  <si>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</si>
  <si>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</si>
  <si>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</si>
  <si>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</si>
  <si>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</si>
  <si>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</si>
  <si>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</si>
  <si>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</si>
  <si>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</si>
  <si>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</si>
  <si>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</si>
  <si>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</si>
  <si>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</si>
  <si>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</si>
  <si>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</si>
  <si>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</si>
  <si>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</si>
  <si>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</si>
  <si>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</si>
  <si>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</si>
  <si>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</si>
  <si>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</si>
  <si>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</si>
  <si>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</si>
  <si>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</si>
  <si>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</si>
  <si>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</si>
  <si>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</si>
  <si>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</si>
  <si>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</si>
  <si>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</si>
  <si>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</si>
  <si>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</si>
  <si>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</si>
  <si>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</si>
  <si>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</si>
  <si>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</si>
  <si>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</si>
  <si>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</si>
  <si>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</si>
  <si>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</si>
  <si>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</si>
  <si>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</si>
  <si>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</si>
  <si>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</si>
  <si>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</si>
  <si>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</si>
  <si>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</si>
  <si>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</si>
  <si>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</si>
  <si>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</si>
  <si>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</si>
  <si>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</si>
  <si>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</si>
  <si>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</si>
  <si>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</si>
  <si>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</si>
  <si>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</si>
  <si>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</si>
  <si>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</si>
  <si>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</si>
  <si>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</si>
  <si>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</si>
  <si>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</si>
  <si>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</si>
  <si>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</si>
  <si>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</si>
  <si>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</si>
  <si>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</si>
  <si>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</si>
  <si>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</si>
  <si>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</si>
  <si>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</si>
  <si>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</si>
  <si>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</si>
  <si>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</si>
  <si>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</si>
  <si>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</si>
  <si>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</si>
  <si>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</si>
  <si>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</si>
  <si>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</si>
  <si>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</si>
  <si>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</si>
  <si>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</si>
  <si>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</si>
  <si>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</si>
  <si>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</si>
  <si>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</si>
  <si>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</si>
  <si>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</si>
  <si>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</si>
  <si>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</si>
  <si>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</si>
  <si>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</si>
  <si>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</si>
  <si>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</si>
  <si>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</si>
  <si>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</si>
  <si>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</si>
  <si>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</si>
  <si>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</si>
  <si>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</si>
  <si>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</si>
  <si>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</si>
  <si>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</si>
  <si>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</si>
  <si>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</si>
  <si>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</si>
  <si>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</si>
  <si>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</si>
  <si>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</si>
  <si>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</si>
  <si>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</si>
  <si>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</si>
  <si>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</si>
  <si>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</si>
  <si>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</si>
  <si>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</si>
  <si>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</si>
  <si>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</si>
  <si>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</si>
  <si>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</si>
  <si>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</si>
  <si>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</si>
  <si>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</si>
  <si>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</si>
  <si>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</si>
  <si>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</si>
  <si>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</si>
  <si>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</si>
  <si>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</si>
  <si>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</si>
  <si>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</si>
  <si>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</si>
  <si>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</si>
  <si>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</si>
  <si>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</si>
  <si>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</si>
  <si>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</si>
  <si>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</si>
  <si>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</si>
  <si>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</si>
  <si>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</si>
  <si>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</si>
  <si>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</si>
  <si>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</si>
  <si>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</si>
  <si>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</si>
  <si>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</si>
  <si>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</si>
  <si>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</si>
  <si>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</si>
  <si>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</si>
  <si>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</si>
  <si>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</si>
  <si>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</si>
  <si>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</si>
  <si>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</si>
  <si>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</si>
  <si>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</si>
  <si>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</si>
  <si>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</si>
  <si>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</si>
  <si>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</si>
  <si>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</si>
  <si>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</si>
  <si>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</si>
  <si>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</si>
  <si>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</si>
  <si>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</si>
  <si>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</si>
  <si>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</si>
  <si>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</si>
  <si>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</si>
  <si>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</si>
  <si>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</si>
  <si>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</si>
  <si>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</si>
  <si>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</si>
  <si>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</si>
  <si>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</si>
  <si>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</si>
  <si>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</si>
  <si>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</si>
  <si>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</si>
  <si>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</si>
  <si>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</si>
  <si>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</si>
  <si>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</si>
  <si>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</si>
  <si>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</si>
  <si>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</si>
  <si>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</si>
  <si>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</si>
  <si>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</si>
  <si>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</si>
  <si>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</si>
  <si>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</si>
  <si>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</si>
  <si>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</si>
  <si>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</si>
  <si>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</si>
  <si>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</si>
  <si>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</si>
  <si>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</si>
  <si>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</si>
  <si>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</si>
  <si>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</si>
  <si>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</si>
  <si>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</si>
  <si>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</si>
  <si>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</si>
  <si>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</si>
  <si>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</si>
  <si>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</si>
  <si>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</si>
  <si>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</si>
  <si>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</si>
  <si>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</si>
  <si>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</si>
  <si>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</si>
  <si>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</si>
  <si>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</si>
  <si>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</si>
  <si>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</si>
  <si>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</si>
  <si>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</si>
  <si>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</si>
  <si>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</si>
  <si>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</si>
  <si>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</si>
  <si>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</si>
  <si>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</si>
  <si>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</si>
  <si>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</si>
  <si>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</si>
  <si>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</si>
  <si>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</si>
  <si>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</si>
  <si>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</si>
  <si>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</si>
  <si>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</si>
  <si>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</si>
  <si>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</si>
  <si>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</si>
  <si>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</si>
  <si>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</si>
  <si>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</si>
  <si>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</si>
  <si>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</si>
  <si>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</si>
  <si>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</si>
  <si>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</si>
  <si>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</si>
  <si>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</si>
  <si>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</si>
  <si>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</si>
  <si>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</si>
  <si>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</si>
  <si>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</si>
  <si>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</si>
  <si>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</si>
  <si>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</si>
  <si>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</si>
  <si>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</si>
  <si>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</si>
  <si>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</si>
  <si>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</si>
  <si>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</si>
  <si>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</si>
  <si>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</si>
  <si>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</si>
  <si>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</si>
  <si>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</si>
  <si>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</si>
  <si>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</si>
  <si>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</si>
  <si>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</si>
  <si>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</si>
  <si>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</si>
  <si>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</si>
  <si>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</si>
  <si>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</si>
  <si>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</si>
  <si>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</si>
  <si>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</si>
  <si>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</si>
  <si>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</si>
  <si>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</si>
  <si>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</si>
  <si>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</si>
  <si>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</si>
  <si>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</si>
  <si>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</si>
  <si>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</si>
  <si>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</si>
  <si>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</si>
  <si>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</si>
  <si>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</si>
  <si>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</si>
  <si>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</si>
  <si>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</si>
  <si>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</si>
  <si>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</si>
  <si>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</si>
  <si>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</si>
  <si>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</si>
  <si>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</si>
  <si>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</si>
  <si>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</si>
  <si>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</si>
  <si>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</si>
  <si>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</si>
  <si>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</si>
  <si>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</si>
  <si>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</si>
  <si>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</si>
  <si>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</si>
  <si>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</si>
  <si>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</si>
  <si>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</si>
  <si>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</si>
  <si>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</si>
  <si>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</si>
  <si>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</si>
  <si>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</si>
  <si>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</si>
  <si>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</si>
  <si>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</si>
  <si>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</si>
  <si>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</si>
  <si>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</si>
  <si>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</si>
  <si>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</si>
  <si>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</si>
  <si>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</si>
  <si>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</si>
  <si>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</si>
  <si>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</si>
  <si>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</si>
  <si>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</si>
  <si>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</si>
  <si>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</si>
  <si>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</si>
  <si>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</si>
  <si>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</si>
  <si>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</si>
  <si>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</si>
  <si>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</si>
  <si>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</si>
  <si>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</si>
  <si>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</si>
  <si>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</si>
  <si>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</si>
  <si>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</si>
  <si>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</si>
  <si>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</si>
  <si>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</si>
  <si>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</si>
  <si>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</si>
  <si>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</si>
  <si>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</si>
  <si>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</si>
  <si>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</si>
  <si>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</si>
  <si>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</si>
  <si>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</si>
  <si>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</si>
  <si>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</si>
  <si>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</si>
  <si>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</si>
  <si>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</si>
  <si>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</si>
  <si>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</si>
  <si>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</si>
  <si>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</si>
  <si>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</si>
  <si>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</si>
  <si>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</si>
  <si>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</si>
  <si>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</si>
  <si>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</si>
  <si>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</si>
  <si>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</si>
  <si>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</si>
  <si>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</si>
  <si>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</si>
  <si>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</si>
  <si>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</si>
  <si>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</si>
  <si>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</si>
  <si>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</si>
  <si>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</si>
  <si>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</si>
  <si>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</si>
  <si>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</si>
  <si>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</si>
  <si>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</si>
  <si>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</si>
  <si>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</si>
  <si>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</si>
  <si>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</si>
  <si>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</si>
  <si>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</si>
  <si>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</si>
  <si>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</si>
  <si>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</si>
  <si>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</si>
  <si>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</si>
  <si>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</si>
  <si>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</si>
  <si>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</si>
  <si>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</si>
  <si>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</si>
  <si>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</si>
  <si>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</si>
  <si>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</si>
  <si>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</si>
  <si>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</si>
  <si>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</si>
  <si>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</si>
  <si>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</si>
  <si>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</si>
  <si>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</si>
  <si>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</si>
  <si>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</si>
  <si>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</si>
  <si>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</si>
  <si>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</si>
  <si>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</si>
  <si>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</si>
  <si>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</si>
  <si>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</si>
  <si>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</si>
  <si>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</si>
  <si>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</si>
  <si>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</si>
  <si>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</si>
  <si>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</si>
  <si>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</si>
  <si>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</si>
  <si>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</si>
  <si>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</si>
  <si>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</si>
  <si>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</si>
  <si>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</si>
  <si>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</si>
  <si>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</si>
  <si>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</si>
  <si>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</si>
  <si>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</si>
  <si>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</si>
  <si>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</si>
  <si>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</si>
  <si>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</si>
  <si>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</si>
  <si>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</si>
  <si>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</si>
  <si>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</si>
  <si>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</si>
  <si>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</si>
  <si>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</si>
  <si>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</si>
  <si>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</si>
  <si>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</si>
  <si>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</si>
  <si>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</si>
  <si>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</si>
  <si>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</si>
  <si>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</si>
  <si>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</si>
  <si>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</si>
  <si>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</si>
  <si>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</si>
  <si>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</si>
  <si>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</si>
  <si>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</si>
  <si>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</si>
  <si>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</si>
  <si>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</si>
  <si>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</si>
  <si>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</si>
  <si>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</si>
  <si>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</si>
  <si>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</si>
  <si>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</si>
  <si>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</si>
  <si>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</si>
  <si>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</si>
  <si>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</si>
  <si>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</si>
  <si>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</si>
  <si>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</si>
  <si>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</si>
  <si>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</si>
  <si>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</si>
  <si>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</si>
  <si>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</si>
  <si>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</si>
  <si>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</si>
  <si>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</si>
  <si>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</si>
  <si>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</si>
  <si>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</si>
  <si>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</si>
  <si>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</si>
  <si>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</si>
  <si>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</si>
  <si>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</si>
  <si>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</si>
  <si>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</si>
  <si>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</si>
  <si>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</si>
  <si>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</si>
  <si>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</si>
  <si>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</si>
  <si>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</si>
  <si>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</si>
  <si>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</si>
  <si>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</si>
  <si>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</si>
  <si>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</si>
  <si>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</si>
  <si>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</si>
  <si>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</si>
  <si>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</si>
  <si>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</si>
  <si>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</si>
  <si>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</si>
  <si>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</si>
  <si>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</si>
  <si>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</si>
  <si>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</si>
  <si>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</si>
  <si>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</si>
  <si>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</si>
  <si>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</si>
  <si>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</si>
  <si>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</si>
  <si>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</si>
  <si>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</si>
  <si>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</si>
  <si>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</si>
  <si>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</si>
  <si>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</si>
  <si>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</si>
  <si>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</si>
  <si>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</si>
  <si>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</si>
  <si>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</si>
  <si>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</si>
  <si>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</si>
  <si>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</si>
  <si>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</si>
  <si>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</si>
  <si>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</si>
  <si>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</si>
  <si>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</si>
  <si>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</si>
  <si>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</si>
  <si>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</si>
  <si>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</si>
  <si>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</si>
  <si>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</si>
  <si>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</si>
  <si>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</si>
  <si>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</si>
  <si>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</si>
  <si>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</si>
  <si>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</si>
  <si>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</si>
  <si>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</si>
  <si>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</si>
  <si>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</si>
  <si>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</si>
  <si>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</si>
  <si>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</si>
  <si>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</si>
  <si>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</si>
  <si>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</si>
  <si>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</si>
  <si>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</si>
  <si>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</si>
  <si>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</si>
  <si>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</si>
  <si>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</si>
  <si>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</si>
  <si>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</si>
  <si>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</si>
  <si>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</si>
  <si>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</si>
  <si>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</si>
  <si>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</si>
  <si>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</si>
  <si>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</si>
  <si>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</si>
  <si>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</si>
  <si>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</si>
  <si>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</si>
  <si>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</si>
  <si>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</si>
  <si>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</si>
  <si>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</si>
  <si>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</si>
  <si>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</si>
  <si>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</si>
  <si>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</si>
  <si>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</si>
  <si>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</si>
  <si>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</si>
  <si>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</si>
  <si>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</si>
  <si>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</si>
  <si>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</si>
  <si>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</si>
  <si>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</si>
  <si>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</si>
  <si>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</si>
  <si>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</si>
  <si>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</si>
  <si>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</si>
  <si>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</si>
  <si>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</si>
  <si>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</si>
  <si>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</si>
  <si>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</si>
  <si>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</si>
  <si>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</si>
  <si>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</si>
  <si>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</si>
  <si>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</si>
  <si>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</si>
  <si>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</si>
  <si>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</si>
  <si>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</si>
  <si>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</si>
  <si>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</si>
  <si>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</si>
  <si>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</si>
  <si>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</si>
  <si>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</si>
  <si>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</si>
  <si>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</si>
  <si>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</si>
  <si>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</si>
  <si>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</si>
  <si>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</si>
  <si>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</si>
  <si>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</si>
  <si>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</si>
  <si>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</si>
  <si>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</si>
  <si>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</si>
  <si>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</si>
  <si>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</si>
  <si>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</si>
  <si>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</si>
  <si>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</si>
  <si>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</si>
  <si>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</si>
  <si>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</si>
  <si>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</si>
  <si>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</si>
  <si>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</si>
  <si>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</si>
  <si>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</si>
  <si>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</si>
  <si>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</si>
  <si>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</si>
  <si>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</si>
  <si>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</si>
  <si>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</si>
  <si>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</si>
  <si>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</si>
  <si>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</si>
  <si>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</si>
  <si>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</si>
  <si>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</si>
  <si>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</si>
  <si>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</si>
  <si>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</si>
  <si>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</si>
  <si>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</si>
  <si>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</si>
  <si>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</si>
  <si>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</si>
  <si>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</si>
  <si>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</si>
  <si>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</si>
  <si>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</si>
  <si>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</si>
  <si>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</si>
  <si>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</si>
  <si>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</si>
  <si>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</si>
  <si>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</si>
  <si>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</si>
  <si>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</si>
  <si>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</si>
  <si>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</si>
  <si>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</si>
  <si>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</si>
  <si>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</si>
  <si>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</si>
  <si>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</si>
  <si>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</si>
  <si>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</si>
  <si>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</si>
  <si>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</si>
  <si>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</si>
  <si>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</si>
  <si>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</si>
  <si>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</si>
  <si>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</si>
  <si>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</si>
  <si>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</si>
  <si>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</si>
  <si>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</si>
  <si>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</si>
  <si>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</si>
  <si>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</si>
  <si>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</si>
  <si>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</si>
  <si>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</si>
  <si>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</si>
  <si>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</si>
  <si>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</si>
  <si>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</si>
  <si>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</si>
  <si>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</si>
  <si>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</si>
  <si>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</si>
  <si>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</si>
  <si>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</si>
  <si>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</si>
  <si>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</si>
  <si>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</si>
  <si>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</si>
  <si>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</si>
  <si>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</si>
  <si>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</si>
  <si>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</si>
  <si>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</si>
  <si>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</si>
  <si>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</si>
  <si>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</si>
  <si>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</si>
  <si>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</si>
  <si>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</si>
  <si>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</si>
  <si>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</si>
  <si>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</si>
  <si>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</si>
  <si>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</si>
  <si>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</si>
  <si>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</si>
  <si>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</si>
  <si>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</si>
  <si>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</si>
  <si>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</si>
  <si>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</si>
  <si>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</si>
  <si>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</si>
  <si>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</si>
  <si>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</si>
  <si>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</si>
  <si>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</si>
  <si>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</si>
  <si>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</si>
  <si>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</si>
  <si>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</si>
  <si>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</si>
  <si>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</si>
  <si>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</si>
  <si>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</si>
  <si>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</si>
  <si>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</si>
  <si>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</si>
  <si>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</si>
  <si>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</si>
  <si>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</si>
  <si>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</si>
  <si>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</si>
  <si>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</si>
  <si>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</si>
  <si>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</si>
  <si>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</si>
  <si>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</si>
  <si>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</si>
  <si>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</si>
  <si>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</si>
  <si>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</si>
  <si>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</si>
  <si>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</si>
  <si>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</si>
  <si>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</si>
  <si>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</si>
  <si>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</si>
  <si>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</si>
  <si>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</si>
  <si>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</si>
  <si>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</si>
  <si>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</si>
  <si>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</si>
  <si>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</si>
  <si>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</si>
  <si>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</si>
  <si>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</si>
  <si>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</si>
  <si>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</si>
  <si>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</si>
  <si>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</si>
  <si>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</si>
  <si>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</si>
  <si>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</si>
  <si>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</si>
  <si>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</si>
  <si>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</si>
  <si>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</si>
  <si>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</si>
  <si>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</si>
  <si>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</si>
  <si>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</si>
  <si>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</si>
  <si>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</si>
  <si>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</si>
  <si>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</si>
  <si>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</si>
  <si>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</si>
  <si>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</si>
  <si>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</si>
  <si>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</si>
  <si>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</si>
  <si>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</si>
  <si>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</si>
  <si>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</si>
  <si>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</si>
  <si>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</si>
  <si>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</si>
  <si>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</si>
  <si>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</si>
  <si>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</si>
  <si>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</si>
  <si>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</si>
  <si>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</si>
  <si>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</si>
  <si>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</si>
  <si>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</si>
  <si>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</si>
  <si>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</si>
  <si>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</si>
  <si>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</si>
  <si>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</si>
  <si>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</si>
  <si>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</si>
  <si>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</si>
  <si>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</si>
  <si>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</si>
  <si>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</si>
  <si>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</si>
  <si>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</si>
  <si>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</si>
  <si>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</si>
  <si>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</si>
  <si>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</si>
  <si>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</si>
  <si>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</si>
  <si>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</si>
  <si>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</si>
  <si>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</si>
  <si>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</si>
  <si>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</si>
  <si>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</si>
  <si>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</si>
  <si>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</si>
  <si>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</si>
  <si>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</si>
  <si>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</si>
  <si>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</si>
  <si>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</si>
  <si>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</si>
  <si>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</si>
  <si>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</si>
  <si>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</si>
  <si>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</si>
  <si>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</si>
  <si>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</si>
  <si>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</si>
  <si>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</si>
  <si>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</si>
  <si>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</si>
  <si>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</si>
  <si>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</si>
  <si>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</si>
  <si>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</si>
  <si>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</si>
  <si>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</si>
  <si>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</si>
  <si>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</si>
  <si>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</si>
  <si>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</si>
  <si>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</si>
  <si>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</si>
  <si>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</si>
  <si>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</si>
  <si>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</si>
  <si>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</si>
  <si>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</si>
  <si>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</si>
  <si>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</si>
  <si>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</si>
  <si>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</si>
  <si>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</si>
  <si>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</si>
  <si>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</si>
  <si>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</si>
  <si>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</si>
  <si>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</si>
  <si>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</si>
  <si>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</si>
  <si>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</si>
  <si>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</si>
  <si>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</si>
  <si>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</si>
  <si>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</si>
  <si>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</si>
  <si>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</si>
  <si>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</si>
  <si>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</si>
  <si>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</si>
  <si>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</si>
  <si>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</si>
  <si>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</si>
  <si>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</si>
  <si>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</si>
  <si>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</si>
  <si>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</si>
  <si>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</si>
  <si>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</si>
  <si>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</si>
  <si>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</si>
  <si>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</si>
  <si>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</si>
  <si>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</si>
  <si>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</si>
  <si>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</si>
  <si>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</si>
  <si>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</si>
  <si>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</si>
  <si>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</si>
  <si>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</si>
  <si>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</si>
  <si>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</si>
  <si>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</si>
  <si>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</si>
  <si>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</si>
  <si>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</si>
  <si>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</si>
  <si>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</si>
  <si>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</si>
  <si>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</si>
  <si>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</si>
  <si>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</si>
  <si>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</si>
  <si>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</si>
  <si>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</si>
  <si>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</si>
  <si>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</si>
  <si>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</si>
  <si>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</si>
  <si>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</si>
  <si>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</si>
  <si>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</si>
  <si>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</si>
  <si>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</si>
  <si>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</si>
  <si>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</si>
  <si>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</si>
  <si>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</si>
  <si>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</si>
  <si>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</si>
  <si>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</si>
  <si>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</si>
  <si>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</si>
  <si>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</si>
  <si>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</si>
  <si>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</si>
  <si>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</si>
  <si>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</si>
  <si>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</si>
  <si>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</si>
  <si>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</si>
  <si>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</si>
  <si>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</si>
  <si>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</si>
  <si>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</si>
  <si>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</si>
  <si>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</si>
  <si>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</si>
  <si>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</si>
  <si>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</si>
  <si>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</si>
  <si>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</si>
  <si>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</si>
  <si>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</si>
  <si>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</si>
  <si>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</si>
  <si>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</si>
  <si>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</si>
  <si>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</si>
  <si>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</si>
  <si>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</si>
  <si>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</si>
  <si>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</si>
  <si>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</si>
  <si>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</si>
  <si>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</si>
  <si>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</si>
  <si>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</si>
  <si>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</si>
  <si>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</si>
  <si>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</si>
  <si>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</si>
  <si>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</si>
  <si>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</si>
  <si>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</si>
  <si>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</si>
  <si>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</si>
  <si>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</si>
  <si>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</si>
  <si>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</si>
  <si>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</si>
  <si>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</si>
  <si>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</si>
  <si>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</si>
  <si>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</si>
  <si>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</si>
  <si>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</si>
  <si>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</si>
  <si>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</si>
  <si>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</si>
  <si>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</si>
  <si>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</si>
  <si>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</si>
  <si>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</si>
  <si>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</si>
  <si>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</si>
  <si>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</si>
  <si>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</si>
  <si>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</si>
  <si>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</si>
  <si>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</si>
  <si>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</si>
  <si>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</si>
  <si>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</si>
  <si>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</si>
  <si>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</si>
  <si>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</si>
  <si>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</si>
  <si>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</si>
  <si>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</si>
  <si>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</si>
  <si>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</si>
  <si>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</si>
  <si>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</si>
  <si>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</si>
  <si>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</si>
  <si>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</si>
  <si>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</si>
  <si>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</si>
  <si>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</si>
  <si>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</si>
  <si>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</si>
  <si>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</si>
  <si>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</si>
  <si>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</si>
  <si>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</si>
  <si>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</si>
  <si>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</si>
  <si>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</si>
  <si>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</si>
  <si>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</si>
  <si>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</si>
  <si>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</si>
  <si>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</si>
  <si>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</si>
  <si>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</si>
  <si>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</si>
  <si>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</si>
  <si>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</si>
  <si>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</si>
  <si>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</si>
  <si>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</si>
  <si>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</si>
  <si>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</si>
  <si>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</si>
  <si>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</si>
  <si>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</si>
  <si>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</si>
  <si>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</si>
  <si>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</si>
  <si>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</si>
  <si>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</si>
  <si>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</si>
  <si>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</si>
  <si>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</si>
  <si>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</si>
  <si>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</si>
  <si>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</si>
  <si>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</si>
  <si>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</si>
  <si>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</si>
  <si>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</si>
  <si>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</si>
  <si>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</si>
  <si>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</si>
  <si>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</si>
  <si>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</si>
  <si>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</si>
  <si>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</si>
  <si>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</si>
  <si>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</si>
  <si>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</si>
  <si>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</si>
  <si>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</si>
  <si>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</si>
  <si>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</si>
  <si>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</si>
  <si>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</si>
  <si>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</si>
  <si>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</si>
  <si>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</si>
  <si>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</si>
  <si>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</si>
  <si>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</si>
  <si>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</si>
  <si>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</si>
  <si>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</si>
  <si>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</si>
  <si>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</si>
  <si>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</si>
  <si>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</si>
  <si>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</si>
  <si>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</si>
  <si>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</si>
  <si>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</si>
  <si>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</si>
  <si>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</si>
  <si>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</si>
  <si>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</si>
  <si>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</si>
  <si>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</si>
  <si>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</si>
  <si>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</si>
  <si>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</si>
  <si>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</si>
  <si>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</si>
  <si>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</si>
  <si>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</si>
  <si>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</si>
  <si>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</si>
  <si>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</si>
  <si>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</si>
  <si>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</si>
  <si>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</si>
  <si>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</si>
  <si>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</si>
  <si>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</si>
  <si>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</si>
  <si>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</si>
  <si>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</si>
  <si>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</si>
  <si>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</si>
  <si>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</si>
  <si>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</si>
  <si>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</si>
  <si>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</si>
  <si>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</si>
  <si>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</si>
  <si>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</si>
  <si>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</si>
  <si>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</si>
  <si>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</si>
  <si>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</si>
  <si>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</si>
  <si>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</si>
  <si>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</si>
  <si>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</si>
  <si>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</si>
  <si>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</si>
  <si>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</si>
  <si>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</si>
  <si>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</si>
  <si>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</si>
  <si>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</si>
  <si>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</si>
  <si>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</si>
  <si>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</si>
  <si>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</si>
  <si>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</si>
  <si>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</si>
  <si>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</si>
  <si>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</si>
  <si>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</si>
  <si>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</si>
  <si>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</si>
  <si>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</si>
  <si>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</si>
  <si>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</si>
  <si>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</si>
  <si>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</si>
  <si>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</si>
  <si>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</si>
  <si>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</si>
  <si>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</si>
  <si>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</si>
  <si>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</si>
  <si>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</si>
  <si>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</si>
  <si>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</si>
  <si>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</si>
  <si>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</si>
  <si>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</si>
  <si>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</si>
  <si>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</si>
  <si>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</si>
  <si>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</si>
  <si>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</si>
  <si>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</si>
  <si>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</si>
  <si>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</si>
  <si>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</si>
  <si>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</si>
  <si>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</si>
  <si>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</si>
  <si>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</si>
  <si>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</si>
  <si>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</si>
  <si>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</si>
  <si>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</si>
  <si>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</si>
  <si>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</si>
  <si>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</si>
  <si>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</si>
  <si>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</si>
  <si>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</si>
  <si>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</si>
  <si>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</si>
  <si>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</si>
  <si>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</si>
  <si>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</si>
  <si>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</si>
  <si>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</si>
  <si>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</si>
  <si>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</si>
  <si>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</si>
  <si>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</si>
  <si>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</si>
  <si>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</si>
  <si>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</si>
  <si>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</si>
  <si>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</si>
  <si>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</si>
  <si>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</si>
  <si>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</si>
  <si>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</si>
  <si>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</si>
  <si>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</si>
  <si>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</si>
  <si>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</si>
  <si>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</si>
  <si>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</si>
  <si>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</si>
  <si>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</si>
  <si>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</si>
  <si>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</si>
  <si>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</si>
  <si>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</si>
  <si>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</si>
  <si>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</si>
  <si>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</si>
  <si>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</si>
  <si>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</si>
  <si>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</si>
  <si>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</si>
  <si>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</si>
  <si>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</si>
  <si>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</si>
  <si>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</si>
  <si>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</si>
  <si>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</si>
  <si>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</si>
  <si>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</si>
  <si>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</si>
  <si>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</si>
  <si>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</si>
  <si>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</si>
  <si>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</si>
  <si>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</si>
  <si>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</si>
  <si>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</si>
  <si>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</si>
  <si>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</si>
  <si>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</si>
  <si>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</si>
  <si>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</si>
  <si>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</si>
  <si>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</si>
  <si>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</si>
  <si>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</si>
  <si>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</si>
  <si>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</si>
  <si>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</si>
  <si>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</si>
  <si>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</si>
  <si>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</si>
  <si>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</si>
  <si>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</si>
  <si>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</si>
  <si>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</si>
  <si>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</si>
  <si>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</si>
  <si>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</si>
  <si>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</si>
  <si>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</si>
  <si>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</si>
  <si>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</si>
  <si>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</si>
  <si>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</si>
  <si>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</si>
  <si>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</si>
  <si>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</si>
  <si>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</si>
  <si>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</si>
  <si>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</si>
  <si>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</si>
  <si>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</si>
  <si>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</si>
  <si>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</si>
  <si>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</si>
  <si>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</si>
  <si>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</si>
  <si>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</si>
  <si>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</si>
  <si>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</si>
  <si>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</si>
  <si>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</si>
  <si>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</si>
  <si>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</si>
  <si>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</si>
  <si>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</si>
  <si>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</si>
  <si>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</si>
  <si>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</si>
  <si>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</si>
  <si>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</si>
  <si>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</si>
  <si>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</si>
  <si>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</si>
  <si>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</si>
  <si>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</si>
  <si>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</si>
  <si>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</si>
  <si>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</si>
  <si>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</si>
  <si>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</si>
  <si>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</si>
  <si>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</si>
  <si>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</si>
  <si>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</si>
  <si>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</si>
  <si>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</si>
  <si>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</si>
  <si>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</si>
  <si>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</si>
  <si>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</si>
  <si>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</si>
  <si>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</si>
  <si>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</si>
  <si>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</si>
  <si>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</si>
  <si>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</si>
  <si>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</si>
  <si>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</si>
  <si>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</si>
  <si>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</si>
  <si>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</si>
  <si>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</si>
  <si>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</si>
  <si>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</si>
  <si>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</si>
  <si>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</si>
  <si>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</si>
  <si>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</si>
  <si>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</si>
  <si>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</si>
  <si>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</si>
  <si>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</si>
  <si>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</si>
  <si>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</si>
  <si>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</si>
  <si>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</si>
  <si>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</si>
  <si>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</si>
  <si>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</si>
  <si>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</si>
  <si>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</si>
  <si>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</si>
  <si>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</si>
  <si>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</si>
  <si>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</si>
  <si>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</si>
  <si>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</si>
  <si>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</si>
  <si>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</si>
  <si>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</si>
  <si>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</si>
  <si>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</si>
  <si>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</si>
  <si>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</si>
  <si>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</si>
  <si>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</si>
  <si>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</si>
  <si>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</si>
  <si>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</si>
  <si>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</si>
  <si>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</si>
  <si>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</si>
  <si>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</si>
  <si>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</si>
  <si>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</si>
  <si>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</si>
  <si>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</si>
  <si>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</si>
  <si>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</si>
  <si>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</si>
  <si>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</si>
  <si>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</si>
  <si>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</si>
  <si>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</si>
  <si>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</si>
  <si>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</si>
  <si>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</si>
  <si>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</si>
  <si>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</si>
  <si>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</si>
  <si>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</si>
  <si>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</si>
  <si>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</si>
  <si>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</si>
  <si>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</si>
  <si>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</si>
  <si>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</si>
  <si>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</si>
  <si>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</si>
  <si>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</si>
  <si>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</si>
  <si>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</si>
  <si>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</si>
  <si>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</si>
  <si>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</si>
  <si>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</si>
  <si>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</si>
  <si>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</si>
  <si>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</si>
  <si>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</si>
  <si>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</si>
  <si>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</si>
  <si>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</si>
  <si>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</si>
  <si>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</si>
  <si>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</si>
  <si>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</si>
  <si>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</si>
  <si>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</si>
  <si>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</si>
  <si>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</si>
  <si>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</si>
  <si>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</si>
  <si>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</si>
  <si>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</si>
  <si>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</si>
  <si>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</si>
  <si>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</si>
  <si>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</si>
  <si>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</si>
  <si>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</si>
  <si>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</si>
  <si>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</si>
  <si>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</si>
  <si>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</si>
  <si>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</si>
  <si>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</si>
  <si>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</si>
  <si>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</si>
  <si>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</si>
  <si>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</si>
  <si>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</si>
  <si>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</si>
  <si>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</si>
  <si>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</si>
  <si>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</si>
  <si>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</si>
  <si>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</si>
  <si>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</si>
  <si>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</si>
  <si>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</si>
  <si>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</si>
  <si>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</si>
  <si>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</si>
  <si>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</si>
  <si>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</si>
  <si>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</si>
  <si>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</si>
  <si>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</si>
  <si>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</si>
  <si>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</si>
  <si>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</si>
  <si>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</si>
  <si>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</si>
  <si>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</si>
  <si>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</si>
  <si>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</si>
  <si>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</si>
  <si>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</si>
  <si>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</si>
  <si>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</si>
  <si>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</si>
  <si>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</si>
  <si>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</si>
  <si>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</si>
  <si>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</si>
  <si>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</si>
  <si>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</si>
  <si>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</si>
  <si>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</si>
  <si>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</si>
  <si>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</si>
  <si>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</si>
  <si>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</si>
  <si>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</si>
  <si>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</si>
  <si>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</si>
  <si>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</si>
  <si>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</si>
  <si>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</si>
  <si>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</si>
  <si>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</si>
  <si>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</si>
  <si>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</si>
  <si>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</si>
  <si>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</si>
  <si>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</si>
  <si>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</si>
  <si>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</si>
  <si>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</si>
  <si>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</si>
  <si>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</si>
  <si>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</si>
  <si>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</si>
  <si>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</si>
  <si>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</si>
  <si>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</si>
  <si>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</si>
  <si>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</si>
  <si>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</si>
  <si>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</si>
  <si>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</si>
  <si>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</si>
  <si>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</si>
  <si>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</si>
  <si>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</si>
  <si>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</si>
  <si>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</si>
  <si>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</si>
  <si>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</si>
  <si>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</si>
  <si>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</si>
  <si>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</si>
  <si>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</si>
  <si>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</si>
  <si>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</si>
  <si>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</si>
  <si>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</si>
  <si>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</si>
  <si>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</si>
  <si>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</si>
  <si>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</si>
  <si>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</si>
  <si>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</si>
  <si>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</si>
  <si>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</si>
  <si>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</si>
  <si>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</si>
  <si>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</si>
  <si>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</si>
  <si>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</si>
  <si>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</si>
  <si>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</si>
  <si>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</si>
  <si>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</si>
  <si>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</si>
  <si>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</si>
  <si>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</si>
  <si>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</si>
  <si>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</si>
  <si>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</si>
  <si>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</si>
  <si>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</si>
  <si>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</si>
  <si>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</si>
  <si>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</si>
  <si>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</si>
  <si>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</si>
  <si>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</si>
  <si>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</si>
  <si>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</si>
  <si>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</si>
  <si>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</si>
  <si>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</si>
  <si>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</si>
  <si>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</si>
  <si>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</si>
  <si>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</si>
  <si>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</si>
  <si>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</si>
  <si>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</si>
  <si>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</si>
  <si>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</si>
  <si>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</si>
  <si>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</si>
  <si>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</si>
  <si>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</si>
  <si>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</si>
  <si>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</si>
  <si>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</si>
  <si>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</si>
  <si>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</si>
  <si>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</si>
  <si>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</si>
  <si>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</si>
  <si>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</si>
  <si>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</si>
  <si>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</si>
  <si>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</si>
  <si>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</si>
  <si>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</si>
  <si>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</si>
  <si>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</si>
  <si>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</si>
  <si>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</si>
  <si>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</si>
  <si>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</si>
  <si>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</si>
  <si>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</si>
  <si>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</si>
  <si>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</si>
  <si>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</si>
  <si>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</si>
  <si>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</si>
  <si>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</si>
  <si>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</si>
  <si>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</si>
  <si>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</si>
  <si>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</si>
  <si>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</si>
  <si>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</si>
  <si>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</si>
  <si>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</si>
  <si>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</si>
  <si>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</si>
  <si>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</si>
  <si>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</si>
  <si>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</si>
  <si>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</si>
  <si>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</si>
  <si>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</si>
  <si>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</si>
  <si>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</si>
  <si>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</si>
  <si>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</si>
  <si>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</si>
  <si>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</si>
  <si>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</si>
  <si>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</si>
  <si>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</si>
  <si>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</si>
  <si>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</si>
  <si>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</si>
  <si>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</si>
  <si>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</si>
  <si>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</si>
  <si>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</si>
  <si>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</si>
  <si>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</si>
  <si>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</si>
  <si>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</si>
  <si>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</si>
  <si>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</si>
  <si>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</si>
  <si>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</si>
  <si>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</si>
  <si>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</si>
  <si>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</si>
  <si>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</si>
  <si>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</si>
  <si>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</si>
  <si>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</si>
  <si>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</si>
  <si>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</si>
  <si>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</si>
  <si>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</si>
  <si>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</si>
  <si>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</si>
  <si>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</si>
  <si>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</si>
  <si>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</si>
  <si>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</si>
  <si>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</si>
  <si>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</si>
  <si>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</si>
  <si>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</si>
  <si>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</si>
  <si>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</si>
  <si>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</si>
  <si>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</si>
  <si>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</si>
  <si>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</si>
  <si>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</si>
  <si>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</si>
  <si>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</si>
  <si>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</si>
  <si>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</si>
  <si>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</si>
  <si>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</si>
  <si>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</si>
  <si>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</si>
  <si>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</si>
  <si>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</si>
  <si>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</si>
  <si>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</si>
  <si>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</si>
  <si>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</si>
  <si>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</si>
  <si>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</si>
  <si>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</si>
  <si>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</si>
  <si>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</si>
  <si>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</si>
  <si>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</si>
  <si>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</si>
  <si>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</si>
  <si>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</si>
  <si>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</si>
  <si>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</si>
  <si>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</si>
  <si>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</si>
  <si>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</si>
  <si>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</si>
  <si>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</si>
  <si>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</si>
  <si>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</si>
  <si>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</si>
  <si>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</si>
  <si>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</si>
  <si>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</si>
  <si>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</si>
  <si>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</si>
  <si>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</si>
  <si>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</si>
  <si>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</si>
  <si>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</si>
  <si>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</si>
  <si>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</si>
  <si>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</si>
  <si>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</si>
  <si>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</si>
  <si>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</si>
  <si>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</si>
  <si>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</si>
  <si>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</si>
  <si>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</si>
  <si>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</si>
  <si>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</si>
  <si>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</si>
  <si>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</si>
  <si>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</si>
  <si>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</si>
  <si>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</si>
  <si>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</si>
  <si>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</si>
  <si>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</si>
  <si>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</si>
  <si>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</si>
  <si>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</si>
  <si>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</si>
  <si>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</si>
  <si>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</si>
  <si>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</si>
  <si>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</si>
  <si>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</si>
  <si>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</si>
  <si>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</si>
  <si>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</si>
  <si>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</si>
  <si>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</si>
  <si>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</si>
  <si>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</si>
  <si>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</si>
  <si>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</si>
  <si>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</si>
  <si>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</si>
  <si>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</si>
  <si>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</si>
  <si>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</si>
  <si>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</si>
  <si>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</si>
  <si>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</si>
  <si>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</si>
  <si>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</si>
  <si>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</si>
  <si>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</si>
  <si>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</si>
  <si>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</si>
  <si>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</si>
  <si>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</si>
  <si>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</si>
  <si>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</si>
  <si>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</si>
  <si>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</si>
  <si>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</si>
  <si>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</si>
  <si>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</si>
  <si>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</si>
  <si>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</si>
  <si>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</si>
  <si>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</si>
  <si>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</si>
  <si>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</si>
  <si>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</si>
  <si>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</si>
  <si>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</si>
  <si>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</si>
  <si>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</si>
  <si>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</si>
  <si>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</si>
  <si>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</si>
  <si>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</si>
  <si>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</si>
  <si>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</si>
  <si>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</si>
  <si>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</si>
  <si>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</si>
  <si>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</si>
  <si>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</si>
  <si>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</si>
  <si>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</si>
  <si>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</si>
  <si>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</si>
  <si>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</si>
  <si>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</si>
  <si>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</si>
  <si>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</si>
  <si>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</si>
  <si>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</si>
  <si>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</si>
  <si>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</si>
  <si>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</si>
  <si>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</si>
  <si>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</si>
  <si>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</si>
  <si>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</si>
  <si>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</si>
  <si>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</si>
  <si>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</si>
  <si>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</si>
  <si>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</si>
  <si>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</si>
  <si>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</si>
  <si>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</si>
  <si>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</si>
  <si>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</si>
  <si>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</si>
  <si>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</si>
  <si>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</si>
  <si>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</si>
  <si>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</si>
  <si>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</si>
  <si>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</si>
  <si>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</si>
  <si>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</si>
  <si>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</si>
  <si>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</si>
  <si>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</si>
  <si>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</si>
  <si>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</si>
  <si>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</si>
  <si>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</si>
  <si>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</si>
  <si>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</si>
  <si>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</si>
  <si>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</si>
  <si>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</si>
  <si>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</si>
  <si>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</si>
  <si>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</si>
  <si>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</si>
  <si>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</si>
  <si>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</si>
  <si>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</si>
  <si>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</si>
  <si>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</si>
  <si>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</si>
  <si>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</si>
  <si>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</si>
  <si>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</si>
  <si>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</si>
  <si>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</si>
  <si>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</si>
  <si>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</si>
  <si>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</si>
  <si>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</si>
  <si>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</si>
  <si>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</si>
  <si>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</si>
  <si>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</si>
  <si>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</si>
  <si>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</si>
  <si>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</si>
  <si>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</si>
  <si>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</si>
  <si>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</si>
  <si>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</si>
  <si>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</si>
  <si>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</si>
  <si>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</si>
  <si>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</si>
  <si>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</si>
  <si>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</si>
  <si>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</si>
  <si>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</si>
  <si>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</si>
  <si>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</si>
  <si>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</si>
  <si>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</si>
  <si>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</si>
  <si>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</si>
  <si>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</si>
  <si>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</si>
  <si>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</si>
  <si>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</si>
  <si>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</si>
  <si>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</si>
  <si>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</si>
  <si>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</si>
  <si>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</si>
  <si>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</si>
  <si>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</si>
  <si>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</si>
  <si>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</si>
  <si>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</si>
  <si>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</si>
  <si>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</si>
  <si>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</si>
  <si>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</si>
  <si>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</si>
  <si>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</si>
  <si>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</si>
  <si>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</si>
  <si>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</si>
  <si>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</si>
  <si>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</si>
  <si>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</si>
  <si>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</si>
  <si>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</si>
  <si>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</si>
  <si>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</si>
  <si>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</si>
  <si>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</si>
  <si>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</si>
  <si>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</si>
  <si>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</si>
  <si>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</si>
  <si>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</si>
  <si>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</si>
  <si>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</si>
  <si>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</si>
  <si>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</si>
  <si>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</si>
  <si>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</si>
  <si>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</si>
  <si>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</si>
  <si>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</si>
  <si>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</si>
  <si>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</si>
  <si>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</si>
  <si>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</si>
  <si>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</si>
  <si>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</si>
  <si>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</si>
  <si>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</si>
  <si>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</si>
  <si>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</si>
  <si>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</si>
  <si>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</si>
  <si>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</si>
  <si>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</si>
  <si>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</si>
  <si>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</si>
  <si>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</si>
  <si>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</si>
  <si>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</si>
  <si>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</si>
  <si>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</si>
  <si>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</si>
  <si>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</si>
  <si>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</si>
  <si>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</si>
  <si>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</si>
  <si>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</si>
  <si>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</si>
  <si>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</si>
  <si>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</si>
  <si>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</si>
  <si>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</si>
  <si>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</si>
  <si>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</si>
  <si>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</si>
  <si>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</si>
  <si>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</si>
  <si>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</si>
  <si>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</si>
  <si>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</si>
  <si>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</si>
  <si>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</si>
  <si>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</si>
  <si>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</si>
  <si>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</si>
  <si>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</si>
  <si>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</si>
  <si>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</si>
  <si>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</si>
  <si>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</si>
  <si>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</si>
  <si>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</si>
  <si>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</si>
  <si>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</si>
  <si>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</si>
  <si>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</si>
  <si>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</si>
  <si>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</si>
  <si>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</si>
  <si>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</si>
  <si>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</si>
  <si>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</si>
  <si>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</si>
  <si>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</si>
  <si>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</si>
  <si>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</si>
  <si>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</si>
  <si>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</si>
  <si>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</si>
  <si>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</si>
  <si>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</si>
  <si>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</si>
  <si>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</si>
  <si>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</si>
  <si>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</si>
  <si>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</si>
  <si>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</si>
  <si>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</si>
  <si>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</si>
  <si>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</si>
  <si>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</si>
  <si>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</si>
  <si>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</si>
  <si>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</si>
  <si>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</si>
  <si>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</si>
  <si>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</si>
  <si>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</si>
  <si>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</si>
  <si>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</si>
  <si>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</si>
  <si>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</si>
  <si>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</si>
  <si>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</si>
  <si>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</si>
  <si>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</si>
  <si>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</si>
  <si>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</si>
  <si>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</si>
  <si>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</si>
  <si>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</si>
  <si>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</si>
  <si>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</si>
  <si>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</si>
  <si>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</si>
  <si>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</si>
  <si>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</si>
  <si>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</si>
  <si>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</si>
  <si>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</si>
  <si>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</si>
  <si>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</si>
  <si>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</si>
  <si>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</si>
  <si>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</si>
  <si>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</si>
  <si>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</si>
  <si>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</si>
  <si>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</si>
  <si>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</si>
  <si>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</si>
  <si>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</si>
  <si>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</si>
  <si>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</si>
  <si>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</si>
  <si>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</si>
  <si>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</si>
  <si>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</si>
  <si>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</si>
  <si>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</si>
  <si>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</si>
  <si>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</si>
  <si>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</si>
  <si>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</si>
  <si>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</si>
  <si>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</si>
  <si>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</si>
  <si>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</si>
  <si>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</si>
  <si>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</si>
  <si>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</si>
  <si>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</si>
  <si>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</si>
  <si>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</si>
  <si>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</si>
  <si>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</si>
  <si>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</si>
  <si>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</si>
  <si>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</si>
  <si>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</si>
  <si>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</si>
  <si>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</si>
  <si>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</si>
  <si>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</si>
  <si>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</si>
  <si>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</si>
  <si>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</si>
  <si>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</si>
  <si>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</si>
  <si>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</si>
  <si>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</si>
  <si>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</si>
  <si>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</si>
  <si>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</si>
  <si>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</si>
  <si>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</si>
  <si>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</si>
  <si>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</si>
  <si>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</si>
  <si>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</si>
  <si>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</si>
  <si>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</si>
  <si>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</si>
  <si>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</si>
  <si>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</si>
  <si>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</si>
  <si>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</si>
  <si>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</si>
  <si>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</si>
  <si>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</si>
  <si>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</si>
  <si>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</si>
  <si>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</si>
  <si>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</si>
  <si>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</si>
  <si>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</si>
  <si>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</si>
  <si>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</si>
  <si>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</si>
  <si>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</si>
  <si>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</si>
  <si>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</si>
  <si>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</si>
  <si>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</si>
  <si>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</si>
  <si>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</si>
  <si>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</si>
  <si>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</si>
  <si>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</si>
  <si>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</si>
  <si>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</si>
  <si>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</si>
  <si>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</si>
  <si>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</si>
  <si>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</si>
  <si>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</si>
  <si>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</si>
  <si>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</si>
  <si>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</si>
  <si>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</si>
  <si>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</si>
  <si>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</si>
  <si>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</si>
  <si>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</si>
  <si>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</si>
  <si>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</si>
  <si>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</si>
  <si>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</si>
  <si>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</si>
  <si>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</si>
  <si>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</si>
  <si>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</si>
  <si>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</si>
  <si>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</si>
  <si>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</si>
  <si>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</si>
  <si>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</si>
  <si>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</si>
  <si>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</si>
  <si>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</si>
  <si>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</si>
  <si>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</si>
  <si>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</si>
  <si>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</si>
  <si>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</si>
  <si>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</si>
  <si>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</si>
  <si>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</si>
  <si>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</si>
  <si>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</si>
  <si>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</si>
  <si>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</si>
  <si>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</si>
  <si>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</si>
  <si>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</si>
  <si>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</si>
  <si>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</si>
  <si>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</si>
  <si>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</si>
  <si>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</si>
  <si>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</si>
  <si>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</si>
  <si>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</si>
  <si>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</si>
  <si>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</si>
  <si>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</si>
  <si>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</si>
  <si>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</si>
  <si>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</si>
  <si>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</si>
  <si>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</si>
  <si>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</si>
  <si>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</si>
  <si>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</si>
  <si>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</si>
  <si>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</si>
  <si>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</si>
  <si>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</si>
  <si>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</si>
  <si>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</si>
  <si>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</si>
  <si>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</si>
  <si>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</si>
  <si>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</si>
  <si>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</si>
  <si>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</si>
  <si>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</si>
  <si>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</si>
  <si>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</si>
  <si>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</si>
  <si>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</si>
  <si>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</si>
  <si>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</si>
  <si>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</si>
  <si>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</si>
  <si>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</si>
  <si>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</si>
  <si>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</si>
  <si>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</si>
  <si>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</si>
  <si>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</si>
  <si>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</si>
  <si>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</si>
  <si>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</si>
  <si>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</si>
  <si>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</si>
  <si>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</si>
  <si>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</si>
  <si>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</si>
  <si>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</si>
  <si>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</si>
  <si>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</si>
  <si>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</si>
  <si>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</si>
  <si>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</si>
  <si>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</si>
  <si>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</si>
  <si>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</si>
  <si>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</si>
  <si>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</si>
  <si>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</si>
  <si>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</si>
  <si>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</si>
  <si>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</si>
  <si>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</si>
  <si>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</si>
  <si>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</si>
  <si>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</si>
  <si>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</si>
  <si>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</si>
  <si>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</si>
  <si>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</si>
  <si>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</si>
  <si>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</si>
  <si>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</si>
  <si>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</si>
  <si>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</si>
  <si>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</si>
  <si>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</si>
  <si>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</si>
  <si>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</si>
  <si>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</si>
  <si>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</si>
  <si>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</si>
  <si>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</si>
  <si>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</si>
  <si>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</si>
  <si>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</si>
  <si>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</si>
  <si>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</si>
  <si>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</si>
  <si>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</si>
  <si>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</si>
  <si>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</si>
  <si>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</si>
  <si>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</si>
  <si>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</si>
  <si>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</si>
  <si>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</si>
  <si>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</si>
  <si>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</si>
  <si>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</si>
  <si>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</si>
  <si>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</si>
  <si>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</si>
  <si>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</si>
  <si>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</si>
  <si>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</si>
  <si>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</si>
  <si>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</si>
  <si>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</si>
  <si>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</si>
  <si>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</si>
  <si>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</si>
  <si>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</si>
  <si>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</si>
  <si>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</si>
  <si>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</si>
  <si>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</si>
  <si>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</si>
  <si>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</si>
  <si>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</si>
  <si>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</si>
  <si>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</si>
  <si>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</si>
  <si>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</si>
  <si>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</si>
  <si>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</si>
  <si>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</si>
  <si>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</si>
  <si>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</si>
  <si>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</si>
  <si>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</si>
  <si>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</si>
  <si>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</si>
  <si>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</si>
  <si>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</si>
  <si>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</si>
  <si>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</si>
  <si>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</si>
  <si>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</si>
  <si>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</si>
  <si>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</si>
  <si>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</si>
  <si>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</si>
  <si>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</si>
  <si>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</si>
  <si>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</si>
  <si>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</si>
  <si>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</si>
  <si>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</si>
  <si>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</si>
  <si>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</si>
  <si>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</si>
  <si>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</si>
  <si>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</si>
  <si>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</si>
  <si>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</si>
  <si>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</si>
  <si>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</si>
  <si>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</si>
  <si>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</si>
  <si>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</si>
  <si>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</si>
  <si>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</si>
  <si>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</si>
  <si>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</si>
  <si>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</si>
  <si>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</si>
  <si>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</si>
  <si>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</si>
  <si>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</si>
  <si>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</si>
  <si>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</si>
  <si>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</si>
  <si>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</si>
  <si>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</si>
  <si>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</si>
  <si>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</si>
  <si>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</si>
  <si>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</si>
  <si>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</si>
  <si>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</si>
  <si>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</si>
  <si>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</si>
  <si>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</si>
  <si>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</si>
  <si>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</si>
  <si>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</si>
  <si>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</si>
  <si>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</si>
  <si>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</si>
  <si>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</si>
  <si>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</si>
  <si>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</si>
  <si>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</si>
  <si>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</si>
  <si>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</si>
  <si>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</si>
  <si>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</si>
  <si>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</si>
  <si>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</si>
  <si>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</si>
  <si>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</si>
  <si>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</si>
  <si>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</si>
  <si>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</si>
  <si>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</si>
  <si>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</si>
  <si>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</si>
  <si>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</si>
  <si>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</si>
  <si>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</si>
  <si>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</si>
  <si>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</si>
  <si>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</si>
  <si>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</si>
  <si>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</si>
  <si>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</si>
  <si>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</si>
  <si>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</si>
  <si>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</si>
  <si>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</si>
  <si>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</si>
  <si>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</si>
  <si>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</si>
  <si>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</si>
  <si>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</si>
  <si>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</si>
  <si>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</si>
  <si>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</si>
  <si>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</si>
  <si>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</si>
  <si>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</si>
  <si>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</si>
  <si>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</si>
  <si>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</si>
  <si>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</si>
  <si>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</si>
  <si>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</si>
  <si>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</si>
  <si>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</si>
  <si>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</si>
  <si>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</si>
  <si>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</si>
  <si>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</si>
  <si>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</si>
  <si>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</si>
  <si>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</si>
  <si>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</si>
  <si>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</si>
  <si>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</si>
  <si>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</si>
  <si>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</si>
  <si>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</si>
  <si>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</si>
  <si>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</si>
  <si>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</si>
  <si>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</si>
  <si>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</si>
  <si>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</si>
  <si>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</si>
  <si>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</si>
  <si>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</si>
  <si>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</si>
  <si>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</si>
  <si>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</si>
  <si>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</si>
  <si>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</si>
  <si>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</si>
  <si>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</si>
  <si>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</si>
  <si>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</si>
  <si>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</si>
  <si>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</si>
  <si>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</si>
  <si>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</si>
  <si>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</si>
  <si>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</si>
  <si>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</si>
  <si>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</si>
  <si>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</si>
  <si>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</si>
  <si>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</si>
  <si>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</si>
  <si>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</si>
  <si>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</si>
  <si>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</si>
  <si>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</si>
  <si>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</si>
  <si>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</si>
  <si>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</si>
  <si>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</si>
  <si>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</si>
  <si>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</si>
  <si>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</si>
  <si>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</si>
  <si>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</si>
  <si>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</si>
  <si>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</si>
  <si>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</si>
  <si>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</si>
  <si>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</si>
  <si>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</si>
  <si>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</si>
  <si>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</si>
  <si>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</si>
  <si>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</si>
  <si>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</si>
  <si>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</si>
  <si>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</si>
  <si>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</si>
  <si>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</si>
  <si>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</si>
  <si>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</si>
  <si>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</si>
  <si>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</si>
  <si>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</si>
  <si>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</si>
  <si>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</si>
  <si>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</si>
  <si>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</si>
  <si>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</si>
  <si>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</si>
  <si>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</si>
  <si>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</si>
  <si>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</si>
  <si>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</si>
  <si>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</si>
  <si>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</si>
  <si>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</si>
  <si>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</si>
  <si>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</si>
  <si>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</si>
  <si>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</si>
  <si>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</si>
  <si>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</si>
  <si>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</si>
  <si>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</si>
  <si>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</si>
  <si>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</si>
  <si>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</si>
  <si>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</si>
  <si>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</si>
  <si>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</si>
  <si>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</si>
  <si>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</si>
  <si>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</si>
  <si>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</si>
  <si>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</si>
  <si>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</si>
  <si>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</si>
  <si>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</si>
  <si>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</si>
  <si>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</si>
  <si>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</si>
  <si>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</si>
  <si>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</si>
  <si>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</si>
  <si>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</si>
  <si>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</si>
  <si>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</si>
  <si>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</si>
  <si>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</si>
  <si>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</si>
  <si>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</si>
  <si>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</si>
  <si>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</si>
  <si>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</si>
  <si>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</si>
  <si>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</si>
  <si>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</si>
  <si>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</si>
  <si>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</si>
  <si>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</si>
  <si>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</si>
  <si>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</si>
  <si>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</si>
  <si>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</si>
  <si>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</si>
  <si>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</si>
  <si>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</si>
  <si>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</si>
  <si>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</si>
  <si>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</si>
  <si>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</si>
  <si>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</si>
  <si>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</si>
  <si>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</si>
  <si>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</si>
  <si>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</si>
  <si>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</si>
  <si>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</si>
  <si>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</si>
  <si>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</si>
  <si>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</si>
  <si>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</si>
  <si>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</si>
  <si>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</si>
  <si>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</si>
  <si>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</si>
  <si>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</si>
  <si>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</si>
  <si>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</si>
  <si>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</si>
  <si>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</si>
  <si>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</si>
  <si>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</si>
  <si>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</si>
  <si>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</si>
  <si>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</si>
  <si>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</si>
  <si>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</si>
  <si>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</si>
  <si>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</si>
  <si>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</si>
  <si>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</si>
  <si>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</si>
  <si>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</si>
  <si>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</si>
  <si>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</si>
  <si>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</si>
  <si>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</si>
  <si>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</si>
  <si>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</si>
  <si>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</si>
  <si>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</si>
  <si>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</si>
  <si>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</si>
  <si>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</si>
  <si>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</si>
  <si>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</si>
  <si>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</si>
  <si>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</si>
  <si>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</si>
  <si>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</si>
  <si>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</si>
  <si>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</si>
  <si>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</si>
  <si>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</si>
  <si>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</si>
  <si>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</si>
  <si>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</si>
  <si>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</si>
  <si>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</si>
  <si>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</si>
  <si>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</si>
  <si>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</si>
  <si>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</si>
  <si>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</si>
  <si>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</si>
  <si>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</si>
  <si>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</si>
  <si>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</si>
  <si>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</si>
  <si>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</si>
  <si>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</si>
  <si>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</si>
  <si>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</si>
  <si>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</si>
  <si>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</si>
  <si>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</si>
  <si>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</si>
  <si>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</si>
  <si>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</si>
  <si>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</si>
  <si>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</si>
  <si>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</si>
  <si>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</si>
  <si>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</si>
  <si>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</si>
  <si>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</si>
  <si>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</si>
  <si>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</si>
  <si>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</si>
  <si>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</si>
  <si>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</si>
  <si>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</si>
  <si>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</si>
  <si>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</si>
  <si>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</si>
  <si>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</si>
  <si>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</si>
  <si>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</si>
  <si>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</si>
  <si>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</si>
  <si>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</si>
  <si>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</si>
  <si>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</si>
  <si>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</si>
  <si>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</si>
  <si>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</si>
  <si>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</si>
  <si>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</si>
  <si>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</si>
  <si>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</si>
  <si>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</si>
  <si>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</si>
  <si>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</si>
  <si>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</si>
  <si>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</si>
  <si>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</si>
  <si>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</si>
  <si>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</si>
  <si>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</si>
  <si>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</si>
  <si>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</si>
  <si>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</si>
  <si>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</si>
  <si>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</si>
  <si>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</si>
  <si>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</si>
  <si>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</si>
  <si>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</si>
  <si>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</si>
  <si>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</si>
  <si>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</si>
  <si>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</si>
  <si>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</si>
  <si>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</si>
  <si>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</si>
  <si>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</si>
  <si>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</si>
  <si>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</si>
  <si>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</si>
  <si>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</si>
  <si>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</si>
  <si>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</si>
  <si>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</si>
  <si>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</si>
  <si>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</si>
  <si>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</si>
  <si>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</si>
  <si>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</si>
  <si>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</si>
  <si>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</si>
  <si>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</si>
  <si>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</si>
  <si>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</si>
  <si>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</si>
  <si>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</si>
  <si>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</si>
  <si>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</si>
  <si>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</si>
  <si>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</si>
  <si>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</si>
  <si>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</si>
  <si>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</si>
  <si>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</si>
  <si>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</si>
  <si>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</si>
  <si>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</si>
  <si>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</si>
  <si>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</si>
  <si>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</si>
  <si>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</si>
  <si>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</si>
  <si>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</si>
  <si>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</si>
  <si>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</si>
  <si>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</si>
  <si>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</si>
  <si>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</si>
  <si>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</si>
  <si>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</si>
  <si>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</si>
  <si>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</si>
  <si>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</si>
  <si>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</si>
  <si>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</si>
  <si>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</si>
  <si>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</si>
  <si>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</si>
  <si>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</si>
  <si>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</si>
  <si>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</si>
  <si>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</si>
  <si>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</si>
  <si>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</si>
  <si>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</si>
  <si>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</si>
  <si>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</si>
  <si>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</si>
  <si>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</si>
  <si>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</si>
  <si>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</si>
  <si>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</si>
  <si>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</si>
  <si>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</si>
  <si>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</si>
  <si>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</si>
  <si>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</si>
  <si>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</si>
  <si>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</si>
  <si>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</si>
  <si>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</si>
  <si>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</si>
  <si>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</si>
  <si>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</si>
  <si>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</si>
  <si>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</si>
  <si>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</si>
  <si>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</si>
  <si>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</si>
  <si>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</si>
  <si>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</si>
  <si>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</si>
  <si>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</si>
  <si>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</si>
  <si>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</si>
  <si>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</si>
  <si>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</si>
  <si>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</si>
  <si>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</si>
  <si>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</si>
  <si>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</si>
  <si>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</si>
  <si>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</si>
  <si>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</si>
  <si>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</si>
  <si>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</si>
  <si>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</si>
  <si>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</si>
  <si>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</si>
  <si>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</si>
  <si>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</si>
  <si>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</si>
  <si>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</si>
  <si>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</si>
  <si>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</si>
  <si>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</si>
  <si>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</si>
  <si>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</si>
  <si>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</si>
  <si>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</si>
  <si>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</si>
  <si>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</si>
  <si>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</si>
  <si>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</si>
  <si>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</si>
  <si>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</si>
  <si>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</si>
  <si>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</si>
  <si>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</si>
  <si>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</si>
  <si>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</si>
  <si>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</si>
  <si>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</si>
  <si>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</si>
  <si>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</si>
  <si>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</si>
  <si>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</si>
  <si>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</si>
  <si>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</si>
  <si>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</si>
  <si>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</si>
  <si>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</si>
  <si>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</si>
  <si>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</si>
  <si>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</si>
  <si>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</si>
  <si>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</si>
  <si>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</si>
  <si>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</si>
  <si>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</si>
  <si>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</si>
  <si>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</si>
  <si>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</si>
  <si>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</si>
  <si>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</si>
  <si>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</si>
  <si>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</si>
  <si>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</si>
  <si>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</si>
  <si>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</si>
  <si>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</si>
  <si>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</si>
  <si>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</si>
  <si>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</si>
  <si>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</si>
  <si>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</si>
  <si>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</si>
  <si>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</si>
  <si>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</si>
  <si>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</si>
  <si>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</si>
  <si>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</si>
  <si>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</si>
  <si>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</si>
  <si>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</si>
  <si>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</si>
  <si>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</si>
  <si>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</si>
  <si>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</si>
  <si>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</si>
  <si>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</si>
  <si>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</si>
  <si>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</si>
  <si>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</si>
  <si>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</si>
  <si>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</si>
  <si>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</si>
  <si>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</si>
  <si>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</si>
  <si>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</si>
  <si>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</si>
  <si>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</si>
  <si>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</si>
  <si>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</si>
  <si>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</si>
  <si>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</si>
  <si>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</si>
  <si>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</si>
  <si>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</si>
  <si>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</si>
  <si>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</si>
  <si>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</si>
  <si>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</si>
  <si>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</si>
  <si>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</si>
  <si>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</si>
  <si>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</si>
  <si>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</si>
  <si>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</si>
  <si>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</si>
  <si>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</si>
  <si>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</si>
  <si>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</si>
  <si>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</si>
  <si>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</si>
  <si>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</si>
  <si>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</si>
  <si>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</si>
  <si>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</si>
  <si>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</si>
  <si>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</si>
  <si>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</si>
  <si>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</si>
  <si>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</si>
  <si>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</si>
  <si>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</si>
  <si>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</si>
  <si>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</si>
  <si>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</si>
  <si>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</si>
  <si>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</si>
  <si>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</si>
  <si>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</si>
  <si>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</si>
  <si>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</si>
  <si>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</si>
  <si>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</si>
  <si>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</si>
  <si>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</si>
  <si>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</si>
  <si>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</si>
  <si>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</si>
  <si>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</si>
  <si>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</si>
  <si>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</si>
  <si>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</si>
  <si>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</si>
  <si>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</si>
  <si>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</si>
  <si>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</si>
  <si>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</si>
  <si>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</si>
  <si>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</si>
  <si>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</si>
  <si>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</si>
  <si>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</si>
  <si>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</si>
  <si>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</si>
  <si>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</si>
  <si>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</si>
  <si>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</si>
  <si>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</si>
  <si>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</si>
  <si>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</si>
  <si>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</si>
  <si>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</si>
  <si>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</si>
  <si>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</si>
  <si>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</si>
  <si>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</si>
  <si>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</si>
  <si>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</si>
  <si>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</si>
  <si>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</si>
  <si>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</si>
  <si>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</si>
  <si>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</si>
  <si>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</si>
  <si>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</si>
  <si>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</si>
  <si>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</si>
  <si>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</si>
  <si>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</si>
  <si>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</si>
  <si>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</si>
  <si>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</si>
  <si>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</si>
  <si>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</si>
  <si>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</si>
  <si>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</si>
  <si>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</si>
  <si>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</si>
  <si>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</si>
  <si>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</si>
  <si>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</si>
  <si>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</si>
  <si>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</si>
  <si>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</si>
  <si>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</si>
  <si>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</si>
  <si>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</si>
  <si>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</si>
  <si>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</si>
  <si>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</si>
  <si>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</si>
  <si>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</si>
  <si>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</si>
  <si>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</si>
  <si>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</si>
  <si>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</si>
  <si>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</si>
  <si>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</si>
  <si>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</si>
  <si>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</si>
  <si>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</si>
  <si>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</si>
  <si>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</si>
  <si>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</si>
  <si>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</si>
  <si>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</si>
  <si>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</si>
  <si>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</si>
  <si>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</si>
  <si>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</si>
  <si>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</si>
  <si>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</si>
  <si>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</si>
  <si>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</si>
  <si>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</si>
  <si>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</si>
  <si>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</si>
  <si>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</si>
  <si>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</si>
  <si>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</si>
  <si>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</si>
  <si>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</si>
  <si>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</si>
  <si>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</si>
  <si>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</si>
  <si>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</si>
  <si>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</si>
  <si>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</si>
  <si>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</si>
  <si>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</si>
  <si>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</si>
  <si>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</si>
  <si>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</si>
  <si>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</si>
  <si>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</si>
  <si>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</si>
  <si>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</si>
  <si>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</si>
  <si>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</si>
  <si>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</si>
  <si>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</si>
  <si>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</si>
  <si>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</si>
  <si>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</si>
  <si>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</si>
  <si>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</si>
  <si>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</si>
  <si>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</si>
  <si>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</si>
  <si>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</si>
  <si>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</si>
  <si>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</si>
  <si>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</si>
  <si>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</si>
  <si>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</si>
  <si>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</si>
  <si>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</si>
  <si>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</si>
  <si>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</si>
  <si>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</si>
  <si>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</si>
  <si>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</si>
  <si>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</si>
  <si>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</si>
  <si>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</si>
  <si>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</si>
  <si>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</si>
  <si>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</si>
  <si>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</si>
  <si>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</si>
  <si>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</si>
  <si>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</si>
  <si>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</si>
  <si>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</si>
  <si>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</si>
  <si>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</si>
  <si>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</si>
  <si>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</si>
  <si>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</si>
  <si>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</si>
  <si>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</si>
  <si>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</si>
  <si>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</si>
  <si>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</si>
  <si>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</si>
  <si>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</si>
  <si>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</si>
  <si>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</si>
  <si>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</si>
  <si>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</si>
  <si>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</si>
  <si>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</si>
  <si>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</si>
  <si>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</si>
  <si>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</si>
  <si>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</si>
  <si>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</si>
  <si>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</si>
  <si>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</si>
  <si>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</si>
  <si>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</si>
  <si>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</si>
  <si>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</si>
  <si>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</si>
  <si>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</si>
  <si>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</si>
  <si>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</si>
  <si>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</si>
  <si>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</si>
  <si>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</si>
  <si>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</si>
  <si>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</si>
  <si>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</si>
  <si>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</si>
  <si>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</si>
  <si>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</si>
  <si>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</si>
  <si>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</si>
  <si>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</si>
  <si>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</si>
  <si>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</si>
  <si>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</si>
  <si>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</si>
  <si>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</si>
  <si>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</si>
  <si>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</si>
  <si>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</si>
  <si>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</si>
  <si>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</si>
  <si>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</si>
  <si>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</si>
  <si>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</si>
  <si>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</si>
  <si>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</si>
  <si>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</si>
  <si>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</si>
  <si>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</si>
  <si>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</si>
  <si>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</si>
  <si>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</si>
  <si>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</si>
  <si>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</si>
  <si>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</si>
  <si>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</si>
  <si>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</si>
  <si>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</si>
  <si>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</si>
  <si>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</si>
  <si>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</si>
  <si>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</si>
  <si>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</si>
  <si>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</si>
  <si>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</si>
  <si>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</si>
  <si>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</si>
  <si>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</si>
  <si>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</si>
  <si>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</si>
  <si>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</si>
  <si>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</si>
  <si>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</si>
  <si>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</si>
  <si>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</si>
  <si>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</si>
  <si>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</si>
  <si>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</si>
  <si>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</si>
  <si>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</si>
  <si>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</si>
  <si>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</si>
  <si>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</si>
  <si>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</si>
  <si>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</si>
  <si>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</si>
  <si>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</si>
  <si>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</si>
  <si>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</si>
  <si>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</si>
  <si>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</si>
  <si>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</si>
  <si>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</si>
  <si>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</si>
  <si>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</si>
  <si>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</si>
  <si>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</si>
  <si>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</si>
  <si>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</si>
  <si>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</si>
  <si>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</si>
  <si>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</si>
  <si>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</si>
  <si>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</si>
  <si>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</si>
  <si>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</si>
  <si>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</si>
  <si>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</si>
  <si>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</si>
  <si>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</si>
  <si>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</si>
  <si>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</si>
  <si>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</si>
  <si>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</si>
  <si>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</si>
  <si>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</si>
  <si>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</si>
  <si>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</si>
  <si>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</si>
  <si>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</si>
  <si>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</si>
  <si>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</si>
  <si>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</si>
  <si>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</si>
  <si>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</si>
  <si>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</si>
  <si>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</si>
  <si>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</si>
  <si>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</si>
  <si>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</si>
  <si>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</si>
  <si>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</si>
  <si>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</si>
  <si>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</si>
  <si>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</si>
  <si>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</si>
  <si>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</si>
  <si>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</si>
  <si>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</si>
  <si>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</si>
  <si>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</si>
  <si>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</si>
  <si>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</si>
  <si>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</si>
  <si>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</si>
  <si>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</si>
  <si>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</si>
  <si>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</si>
  <si>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</si>
  <si>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</si>
  <si>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</si>
  <si>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</si>
  <si>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</si>
  <si>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</si>
  <si>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</si>
  <si>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</si>
  <si>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</si>
  <si>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</si>
  <si>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</si>
  <si>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</si>
  <si>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</si>
  <si>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</si>
  <si>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</si>
  <si>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</si>
  <si>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</si>
  <si>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</si>
  <si>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</si>
  <si>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</si>
  <si>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</si>
  <si>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</si>
  <si>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</si>
  <si>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</si>
  <si>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</si>
  <si>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</si>
  <si>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</si>
  <si>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</si>
  <si>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</si>
  <si>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</si>
  <si>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</si>
  <si>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</si>
  <si>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</si>
  <si>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</si>
  <si>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</si>
  <si>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</si>
  <si>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</si>
  <si>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</si>
  <si>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</si>
  <si>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</si>
  <si>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</si>
  <si>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</si>
  <si>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</si>
  <si>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</si>
  <si>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</si>
  <si>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</si>
  <si>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</si>
  <si>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</si>
  <si>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</si>
  <si>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</si>
  <si>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</si>
  <si>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</si>
  <si>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</si>
  <si>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</si>
  <si>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</si>
  <si>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</si>
  <si>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</si>
  <si>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</si>
  <si>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</si>
  <si>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</si>
  <si>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</si>
  <si>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</si>
  <si>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</si>
  <si>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</si>
  <si>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</si>
  <si>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</si>
  <si>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</si>
  <si>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</si>
  <si>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</si>
  <si>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</si>
  <si>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</si>
  <si>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</si>
  <si>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</si>
  <si>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</si>
  <si>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</si>
  <si>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</si>
  <si>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</si>
  <si>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</si>
  <si>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</si>
  <si>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</si>
  <si>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</si>
  <si>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</si>
  <si>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</si>
  <si>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</si>
  <si>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</si>
  <si>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</si>
  <si>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</si>
  <si>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</si>
  <si>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</si>
  <si>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</si>
  <si>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</si>
  <si>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</si>
  <si>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</si>
  <si>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</si>
  <si>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</si>
  <si>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</si>
  <si>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</si>
  <si>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</si>
  <si>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</si>
  <si>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</si>
  <si>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</si>
  <si>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</si>
  <si>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</si>
  <si>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</si>
  <si>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</si>
  <si>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</si>
  <si>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</si>
  <si>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</si>
  <si>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</si>
  <si>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</si>
  <si>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</si>
  <si>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</si>
  <si>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</si>
  <si>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</si>
  <si>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</si>
  <si>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</si>
  <si>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</si>
  <si>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</si>
  <si>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</si>
  <si>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</si>
  <si>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</si>
  <si>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</si>
  <si>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</si>
  <si>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</si>
  <si>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</si>
  <si>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</si>
  <si>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</si>
  <si>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</si>
  <si>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</si>
  <si>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</si>
  <si>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</si>
  <si>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</si>
  <si>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</si>
  <si>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</si>
  <si>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</si>
  <si>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</si>
  <si>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</si>
  <si>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</si>
  <si>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</si>
  <si>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</si>
  <si>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</si>
  <si>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</si>
  <si>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</si>
  <si>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</si>
  <si>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</si>
  <si>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</si>
  <si>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</si>
  <si>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</si>
  <si>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</si>
  <si>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</si>
  <si>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</si>
  <si>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</si>
  <si>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</si>
  <si>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</si>
  <si>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</si>
  <si>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</si>
  <si>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</si>
  <si>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</si>
  <si>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</si>
  <si>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</si>
  <si>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</si>
  <si>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</si>
  <si>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</si>
  <si>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</si>
  <si>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</si>
  <si>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</si>
  <si>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</si>
  <si>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</si>
  <si>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</si>
  <si>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</si>
  <si>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</si>
  <si>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</si>
  <si>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</si>
  <si>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</si>
  <si>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</si>
  <si>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</si>
  <si>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</si>
  <si>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</si>
  <si>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</si>
  <si>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</si>
  <si>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</si>
  <si>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</si>
  <si>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</si>
  <si>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</si>
  <si>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</si>
  <si>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</si>
  <si>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</si>
  <si>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</si>
  <si>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</si>
  <si>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</si>
  <si>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</si>
  <si>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</si>
  <si>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</si>
  <si>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</si>
  <si>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</si>
  <si>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</si>
  <si>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</si>
  <si>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</si>
  <si>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</si>
  <si>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</si>
  <si>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</si>
  <si>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</si>
  <si>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</si>
  <si>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</si>
  <si>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</si>
  <si>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</si>
  <si>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</si>
  <si>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</si>
  <si>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</si>
  <si>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</si>
  <si>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</si>
  <si>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</si>
  <si>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</si>
  <si>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</si>
  <si>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</si>
  <si>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</si>
  <si>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</si>
  <si>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</si>
  <si>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</si>
  <si>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</si>
  <si>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</si>
  <si>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</si>
  <si>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</si>
  <si>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</si>
  <si>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</si>
  <si>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</si>
  <si>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</si>
  <si>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</si>
  <si>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</si>
  <si>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</si>
  <si>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</si>
  <si>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</si>
  <si>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</si>
  <si>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</si>
  <si>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</si>
  <si>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</si>
  <si>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</si>
  <si>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</si>
  <si>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</si>
  <si>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</si>
  <si>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</si>
  <si>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</si>
  <si>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</si>
  <si>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</si>
  <si>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</si>
  <si>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</si>
  <si>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</si>
  <si>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</si>
  <si>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</si>
  <si>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</si>
  <si>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</si>
  <si>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</si>
  <si>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</si>
  <si>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</si>
  <si>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</si>
  <si>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</si>
  <si>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</si>
  <si>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</si>
  <si>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</si>
  <si>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</si>
  <si>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</si>
  <si>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</si>
  <si>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</si>
  <si>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</si>
  <si>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</si>
  <si>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</si>
  <si>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</si>
  <si>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</si>
  <si>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</si>
  <si>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</si>
  <si>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</si>
  <si>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</si>
  <si>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</si>
  <si>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</si>
  <si>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</si>
  <si>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</si>
  <si>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</si>
  <si>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</si>
  <si>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</si>
  <si>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</si>
  <si>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</si>
  <si>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</si>
  <si>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</si>
  <si>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</si>
  <si>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</si>
  <si>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</si>
  <si>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</si>
  <si>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</si>
  <si>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</si>
  <si>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</si>
  <si>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</si>
  <si>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</si>
  <si>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</si>
  <si>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</si>
  <si>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</si>
  <si>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</si>
  <si>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</si>
  <si>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</si>
  <si>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</si>
  <si>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</si>
  <si>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</si>
  <si>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</si>
  <si>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</si>
  <si>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</si>
  <si>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</si>
  <si>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</si>
  <si>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</si>
  <si>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</si>
  <si>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</si>
  <si>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</si>
  <si>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</si>
  <si>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</si>
  <si>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</si>
  <si>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</si>
  <si>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</si>
  <si>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</si>
  <si>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</si>
  <si>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</si>
  <si>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</si>
  <si>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</si>
  <si>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</si>
  <si>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</si>
  <si>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</si>
  <si>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</si>
  <si>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</si>
  <si>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</si>
  <si>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</si>
  <si>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</si>
  <si>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</si>
  <si>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</si>
  <si>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</si>
  <si>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</si>
  <si>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</si>
  <si>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</si>
  <si>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</si>
  <si>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</si>
  <si>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</si>
  <si>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</si>
  <si>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</si>
  <si>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</si>
  <si>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</si>
  <si>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</si>
  <si>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</si>
  <si>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</si>
  <si>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</si>
  <si>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</si>
  <si>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</si>
  <si>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</si>
  <si>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</si>
  <si>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</si>
  <si>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</si>
  <si>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</si>
  <si>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</si>
  <si>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</si>
  <si>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</si>
  <si>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</si>
  <si>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</si>
  <si>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</si>
  <si>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</si>
  <si>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</si>
  <si>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</si>
  <si>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</si>
  <si>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</si>
  <si>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</si>
  <si>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</si>
  <si>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</si>
  <si>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</si>
  <si>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</si>
  <si>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</si>
  <si>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</si>
  <si>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</si>
  <si>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</si>
  <si>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</si>
  <si>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</si>
  <si>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</si>
  <si>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</si>
  <si>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</si>
  <si>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</si>
  <si>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</si>
  <si>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</si>
  <si>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</si>
  <si>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</si>
  <si>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</si>
  <si>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</si>
  <si>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</si>
  <si>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</si>
  <si>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</si>
  <si>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</si>
  <si>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</si>
  <si>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</si>
  <si>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</si>
  <si>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</si>
  <si>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</si>
  <si>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</si>
  <si>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</si>
  <si>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</si>
  <si>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</si>
  <si>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</si>
  <si>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</si>
  <si>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</si>
  <si>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</si>
  <si>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</si>
  <si>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</si>
  <si>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</si>
  <si>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</si>
  <si>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</si>
  <si>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</si>
  <si>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</si>
  <si>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</si>
  <si>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</si>
  <si>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</si>
  <si>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</si>
  <si>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</si>
  <si>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</si>
  <si>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</si>
  <si>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</si>
  <si>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</si>
  <si>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</si>
  <si>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</si>
  <si>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</si>
  <si>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</si>
  <si>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</si>
  <si>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</si>
  <si>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</si>
  <si>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</si>
  <si>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</si>
  <si>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</si>
  <si>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</si>
  <si>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</si>
  <si>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</si>
  <si>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</si>
  <si>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</si>
  <si>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</si>
  <si>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</si>
  <si>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</si>
  <si>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</si>
  <si>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</si>
  <si>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</si>
  <si>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</si>
  <si>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</si>
  <si>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</si>
  <si>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</si>
  <si>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</si>
  <si>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</si>
  <si>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</si>
  <si>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</si>
  <si>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</si>
  <si>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</si>
  <si>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</si>
  <si>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</si>
  <si>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</si>
  <si>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</si>
  <si>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</si>
  <si>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</si>
  <si>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</si>
  <si>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</si>
  <si>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</si>
  <si>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</si>
  <si>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</si>
  <si>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</si>
  <si>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</si>
  <si>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</si>
  <si>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</si>
  <si>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</si>
  <si>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</si>
  <si>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</si>
  <si>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</si>
  <si>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</si>
  <si>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</si>
  <si>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</si>
  <si>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</si>
  <si>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</si>
  <si>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</si>
  <si>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</si>
  <si>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</si>
  <si>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</si>
  <si>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</si>
  <si>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</si>
  <si>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</si>
  <si>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</si>
  <si>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</si>
  <si>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</si>
  <si>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</si>
  <si>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</si>
  <si>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</si>
  <si>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</si>
  <si>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</si>
  <si>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</si>
  <si>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</si>
  <si>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</si>
  <si>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</si>
  <si>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</si>
  <si>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</si>
  <si>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</si>
  <si>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</si>
  <si>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</si>
  <si>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</si>
  <si>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</si>
  <si>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</si>
  <si>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</si>
  <si>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</si>
  <si>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</si>
  <si>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</si>
  <si>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</si>
  <si>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</si>
  <si>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</si>
  <si>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</si>
  <si>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</si>
  <si>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</si>
  <si>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</si>
  <si>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</si>
  <si>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</si>
  <si>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</si>
  <si>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</si>
  <si>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</si>
  <si>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</si>
  <si>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</si>
  <si>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</si>
  <si>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</si>
  <si>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</si>
  <si>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</si>
  <si>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</si>
  <si>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</si>
  <si>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</si>
  <si>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</si>
  <si>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</si>
  <si>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</si>
  <si>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</si>
  <si>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</si>
  <si>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</si>
  <si>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</si>
  <si>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</si>
  <si>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</si>
  <si>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</si>
  <si>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</si>
  <si>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</si>
  <si>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</si>
  <si>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</si>
  <si>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</si>
  <si>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</si>
  <si>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</si>
  <si>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</si>
  <si>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</si>
  <si>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</si>
  <si>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</si>
  <si>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</si>
  <si>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</si>
  <si>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</si>
  <si>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</si>
  <si>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</si>
  <si>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</si>
  <si>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</si>
  <si>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</si>
  <si>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</si>
  <si>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</si>
  <si>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</si>
  <si>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</si>
  <si>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</si>
  <si>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</si>
  <si>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</si>
  <si>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</si>
  <si>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</si>
  <si>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</si>
  <si>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</si>
  <si>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</si>
  <si>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</si>
  <si>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</si>
  <si>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</si>
  <si>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</si>
  <si>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</si>
  <si>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</si>
  <si>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</si>
  <si>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</si>
  <si>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</si>
  <si>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</si>
  <si>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</si>
  <si>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</si>
  <si>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</si>
  <si>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</si>
  <si>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</si>
  <si>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</si>
  <si>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</si>
  <si>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</si>
  <si>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</si>
  <si>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</si>
  <si>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</si>
  <si>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</si>
  <si>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</si>
  <si>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</si>
  <si>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</si>
  <si>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</si>
  <si>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</si>
  <si>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</si>
  <si>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</si>
  <si>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</si>
  <si>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</si>
  <si>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</si>
  <si>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</si>
  <si>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</si>
  <si>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</si>
  <si>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</si>
  <si>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</si>
  <si>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</si>
  <si>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</si>
  <si>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</si>
  <si>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</si>
  <si>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</si>
  <si>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</si>
  <si>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</si>
  <si>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</si>
  <si>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</si>
  <si>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</si>
  <si>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</si>
  <si>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</si>
  <si>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</si>
  <si>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</si>
  <si>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</si>
  <si>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</si>
  <si>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</si>
  <si>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</si>
  <si>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</si>
  <si>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</si>
  <si>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</si>
  <si>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</si>
  <si>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</si>
  <si>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</si>
  <si>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</si>
  <si>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</si>
  <si>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</si>
  <si>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</si>
  <si>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</si>
  <si>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</si>
  <si>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</si>
  <si>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</si>
  <si>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</si>
  <si>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</si>
  <si>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</si>
  <si>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</si>
  <si>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</si>
  <si>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</si>
  <si>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</si>
  <si>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</si>
  <si>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</si>
  <si>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</si>
  <si>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</si>
  <si>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</si>
  <si>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</si>
  <si>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</si>
  <si>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</si>
  <si>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</si>
  <si>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</si>
  <si>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</si>
  <si>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</si>
  <si>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</si>
  <si>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</si>
  <si>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</si>
  <si>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</si>
  <si>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</si>
  <si>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</si>
  <si>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</si>
  <si>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</si>
  <si>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</si>
  <si>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</si>
  <si>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</si>
  <si>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</si>
  <si>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</si>
  <si>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</si>
  <si>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</si>
  <si>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</si>
  <si>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</si>
  <si>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</si>
  <si>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</si>
  <si>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</si>
  <si>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</si>
  <si>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</si>
  <si>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</si>
  <si>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</si>
  <si>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</si>
  <si>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</si>
  <si>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</si>
  <si>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</si>
  <si>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</si>
  <si>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</si>
  <si>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</si>
  <si>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</si>
  <si>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</si>
  <si>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</si>
  <si>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</si>
  <si>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</si>
  <si>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</si>
  <si>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</si>
  <si>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</si>
  <si>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</si>
  <si>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</si>
  <si>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</si>
  <si>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</si>
  <si>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</si>
  <si>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</si>
  <si>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</si>
  <si>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</si>
  <si>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</si>
  <si>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</si>
  <si>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</si>
  <si>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</si>
  <si>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</si>
  <si>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</si>
  <si>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</si>
  <si>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</si>
  <si>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</si>
  <si>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</si>
  <si>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</si>
  <si>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</si>
  <si>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</si>
  <si>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</si>
  <si>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</si>
  <si>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</si>
  <si>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</si>
  <si>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</si>
  <si>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</si>
  <si>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</si>
  <si>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</si>
  <si>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</si>
  <si>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</si>
  <si>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</si>
  <si>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</si>
  <si>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</si>
  <si>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</si>
  <si>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</si>
  <si>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</si>
  <si>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</si>
  <si>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</si>
  <si>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</si>
  <si>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</si>
  <si>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</si>
  <si>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</si>
  <si>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</si>
  <si>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</si>
  <si>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</si>
  <si>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</si>
  <si>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</si>
  <si>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</si>
  <si>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</si>
  <si>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</si>
  <si>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</si>
  <si>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</si>
  <si>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</si>
  <si>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</si>
  <si>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</si>
  <si>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</si>
  <si>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</si>
  <si>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</si>
  <si>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</si>
  <si>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</si>
  <si>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</si>
  <si>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</si>
  <si>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</si>
  <si>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</si>
  <si>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</si>
  <si>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</si>
  <si>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</si>
  <si>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</si>
  <si>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</si>
  <si>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</si>
  <si>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</si>
  <si>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</si>
  <si>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</si>
  <si>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</si>
  <si>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</si>
  <si>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</si>
  <si>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</si>
  <si>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</si>
  <si>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</si>
  <si>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</si>
  <si>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</si>
  <si>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</si>
  <si>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</si>
  <si>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</si>
  <si>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</si>
  <si>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</si>
  <si>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</si>
  <si>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</si>
  <si>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</si>
  <si>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</si>
  <si>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</si>
  <si>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</si>
  <si>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</si>
  <si>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</si>
  <si>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</si>
  <si>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</si>
  <si>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</si>
  <si>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</si>
  <si>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</si>
  <si>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</si>
  <si>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</si>
  <si>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</si>
  <si>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</si>
  <si>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</si>
  <si>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</si>
  <si>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</si>
  <si>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</si>
  <si>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</si>
  <si>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</si>
  <si>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</si>
  <si>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</si>
  <si>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</si>
  <si>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</si>
  <si>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</si>
  <si>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</si>
  <si>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</si>
  <si>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</si>
  <si>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</si>
  <si>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</si>
  <si>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</si>
  <si>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</si>
  <si>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</si>
  <si>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</si>
  <si>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</si>
  <si>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</si>
  <si>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</si>
  <si>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</si>
  <si>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</si>
  <si>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</si>
  <si>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</si>
  <si>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</si>
  <si>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</si>
  <si>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</si>
  <si>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</si>
  <si>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</si>
  <si>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</si>
  <si>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</si>
  <si>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</si>
  <si>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</si>
  <si>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</si>
  <si>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</si>
  <si>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</si>
  <si>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</si>
  <si>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</si>
  <si>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</si>
  <si>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</si>
  <si>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</si>
  <si>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</si>
  <si>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</si>
  <si>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</si>
  <si>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</si>
  <si>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</si>
  <si>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</si>
  <si>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</si>
  <si>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</si>
  <si>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</si>
  <si>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</si>
  <si>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</si>
  <si>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</si>
  <si>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</si>
  <si>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</si>
  <si>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</si>
  <si>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</si>
  <si>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</si>
  <si>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</si>
  <si>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</si>
  <si>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</si>
  <si>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</si>
  <si>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</si>
  <si>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</si>
  <si>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</si>
  <si>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</si>
  <si>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</si>
  <si>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</si>
  <si>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</si>
  <si>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</si>
  <si>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</si>
  <si>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</si>
  <si>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</si>
  <si>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</si>
  <si>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</si>
  <si>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</si>
  <si>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</si>
  <si>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</si>
  <si>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</si>
  <si>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</si>
  <si>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</si>
  <si>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</si>
  <si>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</si>
  <si>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</si>
  <si>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</si>
  <si>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</si>
  <si>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</si>
  <si>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</si>
  <si>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</si>
  <si>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</si>
  <si>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</si>
  <si>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</si>
  <si>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</si>
  <si>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</si>
  <si>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</si>
  <si>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</si>
  <si>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</si>
  <si>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</si>
  <si>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</si>
  <si>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</si>
  <si>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</si>
  <si>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</si>
  <si>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</si>
  <si>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</si>
  <si>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</si>
  <si>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</si>
  <si>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</si>
  <si>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</si>
  <si>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</si>
  <si>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</si>
  <si>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</si>
  <si>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</si>
  <si>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</si>
  <si>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</si>
  <si>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</si>
  <si>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</si>
  <si>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</si>
  <si>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</si>
  <si>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</si>
  <si>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</si>
  <si>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</si>
  <si>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</si>
  <si>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</si>
  <si>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</si>
  <si>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</si>
  <si>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</si>
  <si>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</si>
  <si>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</si>
  <si>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</si>
  <si>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</si>
  <si>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</si>
  <si>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</si>
  <si>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</si>
  <si>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</si>
  <si>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</si>
  <si>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</si>
  <si>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</si>
  <si>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</si>
  <si>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</si>
  <si>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</si>
  <si>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</si>
  <si>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</si>
  <si>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</si>
  <si>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</si>
  <si>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</si>
  <si>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</si>
  <si>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</si>
  <si>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</si>
  <si>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</si>
  <si>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</si>
  <si>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</si>
  <si>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</si>
  <si>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</si>
  <si>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</si>
  <si>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</si>
  <si>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</si>
  <si>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</si>
  <si>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</si>
  <si>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</si>
  <si>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</si>
  <si>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</si>
  <si>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</si>
  <si>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</si>
  <si>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</si>
  <si>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</si>
  <si>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</si>
  <si>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</si>
  <si>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</si>
  <si>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</si>
  <si>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</si>
  <si>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</si>
  <si>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</si>
  <si>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</si>
  <si>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</si>
  <si>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</si>
  <si>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</si>
  <si>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</si>
  <si>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</si>
  <si>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</si>
  <si>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</si>
  <si>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</si>
  <si>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</si>
  <si>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</si>
  <si>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</si>
  <si>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</si>
  <si>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</si>
  <si>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</si>
  <si>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</si>
  <si>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</si>
  <si>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</si>
  <si>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</si>
  <si>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</si>
  <si>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</si>
  <si>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</si>
  <si>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</si>
  <si>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</si>
  <si>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</si>
  <si>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</si>
  <si>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</si>
  <si>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</si>
  <si>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</si>
  <si>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</si>
  <si>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</si>
  <si>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</si>
  <si>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</si>
  <si>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</si>
  <si>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</si>
  <si>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</si>
  <si>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</si>
  <si>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</si>
  <si>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</si>
  <si>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</si>
  <si>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</si>
  <si>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</si>
  <si>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</si>
  <si>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</si>
  <si>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</si>
  <si>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</si>
  <si>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</si>
  <si>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</si>
  <si>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</si>
  <si>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</si>
  <si>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</si>
  <si>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</si>
  <si>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</si>
  <si>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</si>
  <si>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</si>
  <si>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</si>
  <si>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</si>
  <si>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</si>
  <si>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</si>
  <si>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</si>
  <si>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</si>
  <si>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</si>
  <si>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</si>
  <si>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</si>
  <si>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</si>
  <si>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</si>
  <si>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</si>
  <si>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</si>
  <si>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</si>
  <si>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</si>
  <si>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</si>
  <si>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</si>
  <si>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</si>
  <si>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</si>
  <si>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</si>
  <si>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</si>
  <si>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</si>
  <si>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</si>
  <si>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</si>
  <si>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</si>
  <si>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</si>
  <si>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</si>
  <si>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</si>
  <si>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</si>
  <si>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</si>
  <si>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</si>
  <si>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</si>
  <si>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</si>
  <si>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</si>
  <si>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</si>
  <si>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</si>
  <si>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</si>
  <si>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</si>
  <si>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</si>
  <si>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</si>
  <si>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</si>
  <si>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</si>
  <si>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</si>
  <si>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</si>
  <si>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</si>
  <si>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</si>
  <si>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</si>
  <si>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</si>
  <si>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</si>
  <si>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</si>
  <si>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</si>
  <si>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</si>
  <si>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</si>
  <si>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</si>
  <si>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</si>
  <si>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</si>
  <si>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</si>
  <si>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</si>
  <si>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</si>
  <si>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</si>
  <si>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</si>
  <si>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</si>
  <si>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</si>
  <si>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</si>
  <si>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</si>
  <si>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</si>
  <si>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</si>
  <si>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</si>
  <si>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</si>
  <si>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</si>
  <si>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</si>
  <si>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</si>
  <si>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</si>
  <si>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</si>
  <si>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</si>
  <si>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</si>
  <si>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</si>
  <si>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</si>
  <si>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</si>
  <si>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</si>
  <si>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</si>
  <si>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</si>
  <si>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</si>
  <si>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</si>
  <si>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</si>
  <si>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</si>
  <si>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</si>
  <si>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</si>
  <si>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</si>
  <si>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</si>
  <si>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</si>
  <si>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</si>
  <si>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</si>
  <si>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</si>
  <si>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</si>
  <si>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</si>
  <si>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</si>
  <si>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</si>
  <si>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</si>
  <si>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</si>
  <si>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</si>
  <si>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</si>
  <si>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</si>
  <si>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</si>
  <si>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</si>
  <si>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</si>
  <si>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</si>
  <si>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</si>
  <si>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</si>
  <si>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</si>
  <si>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</si>
  <si>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</si>
  <si>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</si>
  <si>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</si>
  <si>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</si>
  <si>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</si>
  <si>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</si>
  <si>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</si>
  <si>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</si>
  <si>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</si>
  <si>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</si>
  <si>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</si>
  <si>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</si>
  <si>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</si>
  <si>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</si>
  <si>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</si>
  <si>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</si>
  <si>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</si>
  <si>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</si>
  <si>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</si>
  <si>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</si>
  <si>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</si>
  <si>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</si>
  <si>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</si>
  <si>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</si>
  <si>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</si>
  <si>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</si>
  <si>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</si>
  <si>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</si>
  <si>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</si>
  <si>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</si>
  <si>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</si>
  <si>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</si>
  <si>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</si>
  <si>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</si>
  <si>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</si>
  <si>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</si>
  <si>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</si>
  <si>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</si>
  <si>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</si>
  <si>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</si>
  <si>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</si>
  <si>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</si>
  <si>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</si>
  <si>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</si>
  <si>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</si>
  <si>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</si>
  <si>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</si>
  <si>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</si>
  <si>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</si>
  <si>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</si>
  <si>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</si>
  <si>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</si>
  <si>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</si>
  <si>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</si>
  <si>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</si>
  <si>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</si>
  <si>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</si>
  <si>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</si>
  <si>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</si>
  <si>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</si>
  <si>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</si>
  <si>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</si>
  <si>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</si>
  <si>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</si>
  <si>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</si>
  <si>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</si>
  <si>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</si>
  <si>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</si>
  <si>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</si>
  <si>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</si>
  <si>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</si>
  <si>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</si>
  <si>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</si>
  <si>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</si>
  <si>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</si>
  <si>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</si>
  <si>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</si>
  <si>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</si>
  <si>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</si>
  <si>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</si>
  <si>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</si>
  <si>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</si>
  <si>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</si>
  <si>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</si>
  <si>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</si>
  <si>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</si>
  <si>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</si>
  <si>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</si>
  <si>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</si>
  <si>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</si>
  <si>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</si>
  <si>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</si>
  <si>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</si>
  <si>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</si>
  <si>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</si>
  <si>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</si>
  <si>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</si>
  <si>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</si>
  <si>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</si>
  <si>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</si>
  <si>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</si>
  <si>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</si>
  <si>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</si>
  <si>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</si>
  <si>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</si>
  <si>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</si>
  <si>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</si>
  <si>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</si>
  <si>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</si>
  <si>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</si>
  <si>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</si>
  <si>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</si>
  <si>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</si>
  <si>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</si>
  <si>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</si>
  <si>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</si>
  <si>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</si>
  <si>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</si>
  <si>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</si>
  <si>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</si>
  <si>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</si>
  <si>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</si>
  <si>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</si>
  <si>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</si>
  <si>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</si>
  <si>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</si>
  <si>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</si>
  <si>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</si>
  <si>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</si>
  <si>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</si>
  <si>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</si>
  <si>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</si>
  <si>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</si>
  <si>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</si>
  <si>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</si>
  <si>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</si>
  <si>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</si>
  <si>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</si>
  <si>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</si>
  <si>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</si>
  <si>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</si>
  <si>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</si>
  <si>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</si>
  <si>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</si>
  <si>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</si>
  <si>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</si>
  <si>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</si>
  <si>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</si>
  <si>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</si>
  <si>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</si>
  <si>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</si>
  <si>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</si>
  <si>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</si>
  <si>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</si>
  <si>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</si>
  <si>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</si>
  <si>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</si>
  <si>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</si>
  <si>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</si>
  <si>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</si>
  <si>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</si>
  <si>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</si>
  <si>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</si>
  <si>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</si>
  <si>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</si>
  <si>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</si>
  <si>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</si>
  <si>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</si>
  <si>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</si>
  <si>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</si>
  <si>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</si>
  <si>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</si>
  <si>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</si>
  <si>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</si>
  <si>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</si>
  <si>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</si>
  <si>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</si>
  <si>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</si>
  <si>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</si>
  <si>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</si>
  <si>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</si>
  <si>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</si>
  <si>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</si>
  <si>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</si>
  <si>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</si>
  <si>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</si>
  <si>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</si>
  <si>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</si>
  <si>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</si>
  <si>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</si>
  <si>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</si>
  <si>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</si>
  <si>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</si>
  <si>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</si>
  <si>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</si>
  <si>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</si>
  <si>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</si>
  <si>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</si>
  <si>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</si>
  <si>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</si>
  <si>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</si>
  <si>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</si>
  <si>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</si>
  <si>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</si>
  <si>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</si>
  <si>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</si>
  <si>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</si>
  <si>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</si>
  <si>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</si>
  <si>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</si>
  <si>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</si>
  <si>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</si>
  <si>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</si>
  <si>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</si>
  <si>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</si>
  <si>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</si>
  <si>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</si>
  <si>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</si>
  <si>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</si>
  <si>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</si>
  <si>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</si>
  <si>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</si>
  <si>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</si>
  <si>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</si>
  <si>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</si>
  <si>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</si>
  <si>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</si>
  <si>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</si>
  <si>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</si>
  <si>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</si>
  <si>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</si>
  <si>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</si>
  <si>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</si>
  <si>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</si>
  <si>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</si>
  <si>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</si>
  <si>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</si>
  <si>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</si>
  <si>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</si>
  <si>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</si>
  <si>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</si>
  <si>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</si>
  <si>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</si>
  <si>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</si>
  <si>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</si>
  <si>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</si>
  <si>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</si>
  <si>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</si>
  <si>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</si>
  <si>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</si>
  <si>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</si>
  <si>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</si>
  <si>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</si>
  <si>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</si>
  <si>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</si>
  <si>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</si>
  <si>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</si>
  <si>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</si>
  <si>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</si>
  <si>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</si>
  <si>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</si>
  <si>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</si>
  <si>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</si>
  <si>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</si>
  <si>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</si>
  <si>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</si>
  <si>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</si>
  <si>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</si>
  <si>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</si>
  <si>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</si>
  <si>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</si>
  <si>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</si>
  <si>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</si>
  <si>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</si>
  <si>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</si>
  <si>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</si>
  <si>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</si>
  <si>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</si>
  <si>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</si>
  <si>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</si>
  <si>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</si>
  <si>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</si>
  <si>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</si>
  <si>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</si>
  <si>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</si>
  <si>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</si>
  <si>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</si>
  <si>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</si>
  <si>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</si>
  <si>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</si>
  <si>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</si>
  <si>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</si>
  <si>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</si>
  <si>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</si>
  <si>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</si>
  <si>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</si>
  <si>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</si>
  <si>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</si>
  <si>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</si>
  <si>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</si>
  <si>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</si>
  <si>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</si>
  <si>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</si>
  <si>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</si>
  <si>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</si>
  <si>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</si>
  <si>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</si>
  <si>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</si>
  <si>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</si>
  <si>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</si>
  <si>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</si>
  <si>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</si>
  <si>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</si>
  <si>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</si>
  <si>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</si>
  <si>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</si>
  <si>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</si>
  <si>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</si>
  <si>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</si>
  <si>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</si>
  <si>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</si>
  <si>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</si>
  <si>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</si>
  <si>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</si>
  <si>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</si>
  <si>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</si>
  <si>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</si>
  <si>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</si>
  <si>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</si>
  <si>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</si>
  <si>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</si>
  <si>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</si>
  <si>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</si>
  <si>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</si>
  <si>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</si>
  <si>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</si>
  <si>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</si>
  <si>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</si>
  <si>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</si>
  <si>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</si>
  <si>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</si>
  <si>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</si>
  <si>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</si>
  <si>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</si>
  <si>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</si>
  <si>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</si>
  <si>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</si>
  <si>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</si>
  <si>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</si>
  <si>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</si>
  <si>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</si>
  <si>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</si>
  <si>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</si>
  <si>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</si>
  <si>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</si>
  <si>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</si>
  <si>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</si>
  <si>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</si>
  <si>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</si>
  <si>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</si>
  <si>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</si>
  <si>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</si>
  <si>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</si>
  <si>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</si>
  <si>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</si>
  <si>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</si>
  <si>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</si>
  <si>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</si>
  <si>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</si>
  <si>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</si>
  <si>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</si>
  <si>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</si>
  <si>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</si>
  <si>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</si>
  <si>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</si>
  <si>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</si>
  <si>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</si>
  <si>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</si>
  <si>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</si>
  <si>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</si>
  <si>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</si>
  <si>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</si>
  <si>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</si>
  <si>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</si>
  <si>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</si>
  <si>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</si>
  <si>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</si>
  <si>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</si>
  <si>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</si>
  <si>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</si>
  <si>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</si>
  <si>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</si>
  <si>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</si>
  <si>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</si>
  <si>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</si>
  <si>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</si>
  <si>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</si>
  <si>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</si>
  <si>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</si>
  <si>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</si>
  <si>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</si>
  <si>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</si>
  <si>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</si>
  <si>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</si>
  <si>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</si>
  <si>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</si>
  <si>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</si>
  <si>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</si>
  <si>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</si>
  <si>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</si>
  <si>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</si>
  <si>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</si>
  <si>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</si>
  <si>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</si>
  <si>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</si>
  <si>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</si>
  <si>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</si>
  <si>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</si>
  <si>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</si>
  <si>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</si>
  <si>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</si>
  <si>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</si>
  <si>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</si>
  <si>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</si>
  <si>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</si>
  <si>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</si>
  <si>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</si>
  <si>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</si>
  <si>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</si>
  <si>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</si>
  <si>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</si>
  <si>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</si>
  <si>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</si>
  <si>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</si>
  <si>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</si>
  <si>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</si>
  <si>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</si>
  <si>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</si>
  <si>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</si>
  <si>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</si>
  <si>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</si>
  <si>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</si>
  <si>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</si>
  <si>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</si>
  <si>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</si>
  <si>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</si>
  <si>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</si>
  <si>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</si>
  <si>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</si>
  <si>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</si>
  <si>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</si>
  <si>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</si>
  <si>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</si>
  <si>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</si>
  <si>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</si>
  <si>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</si>
  <si>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</si>
  <si>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</si>
  <si>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</si>
  <si>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</si>
  <si>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</si>
  <si>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</si>
  <si>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</si>
  <si>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</si>
  <si>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</si>
  <si>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</si>
  <si>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</si>
  <si>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</si>
  <si>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</si>
  <si>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</si>
  <si>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</si>
  <si>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</si>
  <si>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</si>
  <si>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</si>
  <si>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</si>
  <si>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</si>
  <si>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</si>
  <si>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</si>
  <si>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</si>
  <si>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</si>
  <si>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</si>
  <si>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</si>
  <si>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</si>
  <si>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</si>
  <si>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</si>
  <si>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</si>
  <si>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</si>
  <si>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</si>
  <si>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</si>
  <si>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</si>
  <si>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</si>
  <si>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</si>
  <si>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</si>
  <si>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</si>
  <si>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</si>
  <si>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</si>
  <si>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</si>
  <si>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</si>
  <si>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</si>
  <si>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</si>
  <si>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</si>
  <si>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</si>
  <si>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</si>
  <si>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</si>
  <si>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</si>
  <si>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</si>
  <si>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</si>
  <si>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</si>
  <si>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</si>
  <si>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</si>
  <si>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</si>
  <si>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</si>
  <si>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</si>
  <si>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</si>
  <si>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</si>
  <si>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</si>
  <si>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</si>
  <si>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</si>
  <si>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</si>
  <si>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</si>
  <si>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</si>
  <si>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</si>
  <si>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</si>
  <si>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</si>
  <si>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</si>
  <si>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</si>
  <si>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</si>
  <si>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</si>
  <si>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</si>
  <si>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</si>
  <si>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</si>
  <si>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</si>
  <si>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</si>
  <si>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</si>
  <si>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</si>
  <si>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</si>
  <si>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</si>
  <si>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</si>
  <si>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</si>
  <si>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</si>
  <si>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</si>
  <si>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</si>
  <si>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</si>
  <si>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</si>
  <si>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</si>
  <si>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</si>
  <si>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</si>
  <si>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</si>
  <si>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</si>
  <si>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</si>
  <si>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</si>
  <si>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</si>
  <si>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</si>
  <si>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</si>
  <si>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</si>
  <si>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</si>
  <si>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</si>
  <si>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</si>
  <si>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</si>
  <si>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</si>
  <si>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</si>
  <si>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</si>
  <si>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</si>
  <si>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</si>
  <si>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</si>
  <si>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</si>
  <si>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</si>
  <si>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</si>
  <si>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</si>
  <si>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</si>
  <si>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</si>
  <si>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</si>
  <si>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</si>
  <si>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</si>
  <si>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</si>
  <si>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</si>
  <si>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</si>
  <si>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</si>
  <si>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</si>
  <si>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</si>
  <si>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</si>
  <si>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</si>
  <si>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</si>
  <si>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</si>
  <si>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</si>
  <si>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</si>
  <si>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</si>
  <si>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</si>
  <si>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</si>
  <si>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</si>
  <si>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</si>
  <si>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</si>
  <si>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</si>
  <si>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</si>
  <si>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</si>
  <si>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</si>
  <si>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</si>
  <si>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</si>
  <si>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</si>
  <si>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</si>
  <si>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</si>
  <si>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</si>
  <si>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</si>
  <si>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</si>
  <si>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</si>
  <si>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</si>
  <si>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</si>
  <si>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</si>
  <si>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</si>
  <si>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</si>
  <si>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</si>
  <si>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</si>
  <si>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</si>
  <si>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</si>
  <si>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</si>
  <si>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</si>
  <si>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</si>
  <si>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</si>
  <si>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</si>
  <si>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</si>
  <si>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</si>
  <si>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</si>
  <si>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</si>
  <si>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</si>
  <si>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</si>
  <si>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</si>
  <si>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</si>
  <si>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</si>
  <si>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</si>
  <si>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</si>
  <si>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</si>
  <si>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</si>
  <si>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</si>
  <si>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</si>
  <si>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</si>
  <si>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</si>
  <si>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</si>
  <si>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</si>
  <si>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</si>
  <si>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</si>
  <si>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</si>
  <si>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</si>
  <si>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</si>
  <si>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</si>
  <si>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</si>
  <si>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</si>
  <si>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</si>
  <si>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</si>
  <si>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</si>
  <si>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</si>
  <si>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</si>
  <si>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</si>
  <si>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</si>
  <si>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</si>
  <si>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</si>
  <si>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</si>
  <si>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</si>
  <si>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</si>
  <si>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</si>
  <si>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</si>
  <si>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</si>
  <si>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</si>
  <si>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</si>
  <si>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</si>
  <si>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</si>
  <si>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</si>
  <si>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</si>
  <si>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</si>
  <si>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</si>
  <si>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</si>
  <si>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</si>
  <si>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</si>
  <si>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</si>
  <si>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</si>
  <si>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</si>
  <si>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</si>
  <si>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</si>
  <si>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</si>
  <si>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</si>
  <si>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</si>
  <si>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</si>
  <si>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</si>
  <si>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</si>
  <si>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</si>
  <si>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</si>
  <si>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</si>
  <si>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</si>
  <si>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</si>
  <si>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</si>
  <si>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</si>
  <si>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</si>
  <si>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</si>
  <si>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</si>
  <si>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</si>
  <si>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</si>
  <si>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</si>
  <si>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</si>
  <si>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</si>
  <si>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</si>
  <si>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</si>
  <si>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</si>
  <si>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</si>
  <si>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</si>
  <si>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</si>
  <si>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</si>
  <si>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</si>
  <si>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</si>
  <si>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</si>
  <si>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</si>
  <si>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</si>
  <si>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</si>
  <si>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</si>
  <si>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</si>
  <si>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</si>
  <si>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</si>
  <si>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</si>
  <si>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</si>
  <si>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</si>
  <si>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</si>
  <si>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</si>
  <si>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</si>
  <si>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</si>
  <si>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</si>
  <si>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</si>
  <si>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</si>
  <si>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</si>
  <si>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</si>
  <si>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</si>
  <si>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</si>
  <si>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</si>
  <si>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</si>
  <si>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</si>
  <si>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</si>
  <si>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</si>
  <si>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</si>
  <si>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</si>
  <si>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</si>
  <si>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</si>
  <si>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</si>
  <si>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</si>
  <si>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</si>
  <si>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</si>
  <si>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</si>
  <si>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</si>
  <si>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</si>
  <si>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</si>
  <si>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</si>
  <si>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</si>
  <si>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</si>
  <si>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</si>
  <si>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</si>
  <si>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</si>
  <si>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</si>
  <si>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</si>
  <si>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</si>
  <si>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</si>
  <si>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</si>
  <si>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</si>
  <si>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</si>
  <si>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</si>
  <si>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</si>
  <si>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</si>
  <si>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</si>
  <si>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</si>
  <si>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</si>
  <si>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</si>
  <si>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</si>
  <si>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</si>
  <si>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</si>
  <si>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</si>
  <si>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</si>
  <si>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</si>
  <si>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</si>
  <si>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</si>
  <si>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</si>
  <si>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</si>
  <si>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</si>
  <si>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</si>
  <si>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</si>
  <si>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</si>
  <si>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</si>
  <si>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</si>
  <si>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</si>
  <si>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</si>
  <si>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</si>
  <si>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</si>
  <si>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</si>
  <si>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</si>
  <si>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</si>
  <si>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</si>
  <si>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</si>
  <si>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</si>
  <si>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</si>
  <si>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</si>
  <si>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</si>
  <si>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</si>
  <si>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</si>
  <si>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</si>
  <si>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</si>
  <si>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</si>
  <si>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</si>
  <si>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</si>
  <si>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</si>
  <si>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</si>
  <si>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</si>
  <si>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</si>
  <si>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</si>
  <si>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</si>
  <si>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</si>
  <si>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</si>
  <si>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</si>
  <si>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</si>
  <si>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</si>
  <si>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</si>
  <si>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</si>
  <si>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</si>
  <si>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</si>
  <si>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</si>
  <si>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</si>
  <si>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</si>
  <si>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</si>
  <si>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</si>
  <si>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</si>
  <si>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</si>
  <si>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</si>
  <si>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</si>
  <si>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</si>
  <si>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</si>
  <si>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</si>
  <si>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</si>
  <si>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</si>
  <si>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</si>
  <si>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</si>
  <si>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</si>
  <si>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</si>
  <si>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</si>
  <si>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</si>
  <si>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</si>
  <si>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</si>
  <si>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</si>
  <si>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</si>
  <si>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</si>
  <si>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</si>
  <si>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</si>
  <si>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</si>
  <si>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</si>
  <si>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</si>
  <si>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</si>
  <si>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</si>
  <si>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</si>
  <si>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</si>
  <si>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</si>
  <si>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</si>
  <si>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</si>
  <si>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</si>
  <si>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</si>
  <si>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</si>
  <si>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</si>
  <si>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</si>
  <si>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</si>
  <si>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</si>
  <si>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</si>
  <si>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</si>
  <si>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</si>
  <si>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</si>
  <si>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</si>
  <si>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</si>
  <si>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</si>
  <si>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</si>
  <si>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</si>
  <si>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</si>
  <si>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</si>
  <si>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</si>
  <si>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</si>
  <si>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</si>
  <si>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</si>
  <si>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</si>
  <si>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</si>
  <si>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</si>
  <si>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</si>
  <si>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</si>
  <si>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</si>
  <si>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</si>
  <si>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</si>
  <si>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</si>
  <si>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</si>
  <si>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</si>
  <si>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</si>
  <si>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</si>
  <si>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</si>
  <si>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</si>
  <si>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</si>
  <si>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</si>
  <si>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</si>
  <si>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</si>
  <si>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</si>
  <si>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</si>
  <si>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</si>
  <si>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</si>
  <si>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</si>
  <si>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</si>
  <si>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</si>
  <si>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</si>
  <si>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</si>
  <si>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</si>
  <si>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</si>
  <si>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</si>
  <si>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</si>
  <si>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</si>
  <si>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</si>
  <si>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</si>
  <si>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</si>
  <si>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</si>
  <si>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</si>
  <si>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</si>
  <si>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</si>
  <si>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</si>
  <si>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</si>
  <si>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</si>
  <si>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</si>
  <si>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</si>
  <si>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</si>
  <si>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</si>
  <si>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</si>
  <si>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</si>
  <si>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</si>
  <si>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</si>
  <si>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</si>
  <si>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</si>
  <si>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</si>
  <si>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</si>
  <si>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</si>
  <si>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</si>
  <si>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</si>
  <si>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</si>
  <si>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</si>
  <si>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</si>
  <si>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</si>
  <si>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</si>
  <si>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</si>
  <si>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</si>
  <si>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</si>
  <si>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</si>
  <si>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</si>
  <si>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</si>
  <si>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</si>
  <si>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</si>
  <si>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</si>
  <si>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</si>
  <si>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</si>
  <si>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</si>
  <si>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</si>
  <si>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</si>
  <si>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</si>
  <si>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</si>
  <si>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</si>
  <si>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</si>
  <si>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</si>
  <si>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</si>
  <si>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</si>
  <si>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</si>
  <si>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</si>
  <si>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</si>
  <si>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</si>
  <si>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</si>
  <si>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</si>
  <si>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</si>
  <si>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</si>
  <si>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</si>
  <si>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</si>
  <si>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</si>
  <si>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</si>
  <si>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</si>
  <si>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</si>
  <si>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</si>
  <si>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</si>
  <si>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</si>
  <si>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</si>
  <si>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</si>
  <si>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</si>
  <si>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</si>
  <si>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</si>
  <si>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</si>
  <si>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</si>
  <si>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</si>
  <si>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</si>
  <si>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</si>
  <si>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</si>
  <si>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</si>
  <si>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</si>
  <si>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</si>
  <si>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</si>
  <si>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</si>
  <si>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</si>
  <si>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</si>
  <si>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</si>
  <si>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</si>
  <si>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</si>
  <si>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</si>
  <si>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</si>
  <si>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</si>
  <si>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</si>
  <si>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</si>
  <si>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</si>
  <si>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</si>
  <si>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</si>
  <si>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</si>
  <si>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</si>
  <si>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</si>
  <si>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</si>
  <si>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</si>
  <si>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</si>
  <si>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</si>
  <si>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</si>
  <si>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</si>
  <si>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</si>
  <si>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</si>
  <si>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</si>
  <si>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</si>
  <si>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</si>
  <si>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</si>
  <si>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</si>
  <si>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</si>
  <si>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</si>
  <si>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</si>
  <si>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</si>
  <si>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</si>
  <si>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</si>
  <si>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</si>
  <si>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</si>
  <si>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</si>
  <si>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</si>
  <si>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</si>
  <si>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</si>
  <si>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</si>
  <si>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</si>
  <si>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</si>
  <si>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</si>
  <si>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</si>
  <si>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</si>
  <si>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</si>
  <si>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</si>
  <si>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</si>
  <si>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</si>
  <si>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</si>
  <si>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</si>
  <si>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</si>
  <si>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</si>
  <si>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</si>
  <si>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</si>
  <si>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</si>
  <si>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</si>
  <si>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</si>
  <si>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</si>
  <si>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</si>
  <si>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</si>
  <si>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</si>
  <si>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</si>
  <si>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</si>
  <si>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</si>
  <si>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</si>
  <si>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</si>
  <si>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</si>
  <si>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</si>
  <si>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</si>
  <si>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</si>
  <si>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</si>
  <si>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</si>
  <si>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</si>
  <si>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</si>
  <si>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</si>
  <si>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</si>
  <si>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</si>
  <si>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</si>
  <si>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</si>
  <si>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</si>
  <si>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</si>
  <si>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</si>
  <si>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</si>
  <si>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</si>
  <si>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</si>
  <si>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</si>
  <si>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</si>
  <si>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</si>
  <si>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</si>
  <si>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</si>
  <si>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</si>
  <si>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</si>
  <si>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</si>
  <si>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</si>
  <si>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</si>
  <si>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</si>
  <si>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</si>
  <si>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</si>
  <si>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</si>
  <si>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</si>
  <si>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</si>
  <si>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</si>
  <si>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</si>
  <si>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</si>
  <si>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</si>
  <si>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</si>
  <si>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</si>
  <si>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</si>
  <si>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</si>
  <si>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</si>
  <si>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</si>
  <si>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</si>
  <si>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</si>
  <si>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</si>
  <si>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</si>
  <si>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</si>
  <si>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</si>
  <si>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</si>
  <si>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</si>
  <si>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</si>
  <si>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</si>
  <si>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</si>
  <si>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</si>
  <si>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</si>
  <si>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</si>
  <si>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</si>
  <si>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</si>
  <si>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</si>
  <si>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</si>
  <si>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</si>
  <si>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</si>
  <si>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</si>
  <si>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</si>
  <si>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</si>
  <si>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</si>
  <si>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</si>
  <si>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</si>
  <si>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</si>
  <si>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</si>
  <si>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</si>
  <si>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</si>
  <si>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</si>
  <si>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</si>
  <si>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</si>
  <si>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</si>
  <si>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</si>
  <si>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</si>
  <si>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</si>
  <si>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</si>
  <si>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</si>
  <si>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</si>
  <si>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</si>
  <si>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</si>
  <si>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</si>
  <si>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</si>
  <si>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</si>
  <si>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</si>
  <si>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</si>
  <si>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</si>
  <si>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</si>
  <si>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</si>
  <si>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</si>
  <si>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</si>
  <si>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</si>
  <si>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</si>
  <si>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</si>
  <si>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</si>
  <si>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</si>
  <si>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</si>
  <si>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</si>
  <si>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</si>
  <si>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</si>
  <si>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</si>
  <si>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</si>
  <si>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</si>
  <si>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</si>
  <si>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</si>
  <si>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</si>
  <si>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</si>
  <si>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</si>
  <si>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</si>
  <si>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</si>
  <si>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</si>
  <si>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</si>
  <si>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</si>
  <si>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</si>
  <si>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</si>
  <si>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</si>
  <si>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</si>
  <si>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</si>
  <si>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</si>
  <si>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</si>
  <si>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</si>
  <si>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</si>
  <si>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</si>
  <si>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</si>
  <si>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</si>
  <si>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</si>
  <si>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</si>
  <si>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</si>
  <si>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</si>
  <si>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</si>
  <si>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</si>
  <si>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</si>
  <si>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</si>
  <si>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</si>
  <si>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</si>
  <si>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</si>
  <si>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</si>
  <si>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</si>
  <si>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</si>
  <si>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</si>
  <si>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</si>
  <si>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</si>
  <si>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</si>
  <si>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</si>
  <si>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</si>
  <si>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</si>
  <si>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</si>
  <si>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</si>
  <si>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</si>
  <si>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</si>
  <si>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</si>
  <si>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</si>
  <si>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</si>
  <si>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</si>
  <si>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</si>
  <si>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</si>
  <si>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</si>
  <si>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</si>
  <si>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</si>
  <si>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</si>
  <si>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</si>
  <si>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</si>
  <si>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</si>
  <si>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</si>
  <si>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</si>
  <si>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</si>
  <si>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</si>
  <si>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</si>
  <si>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</si>
  <si>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</si>
  <si>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</si>
  <si>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</si>
  <si>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</si>
  <si>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</si>
  <si>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</si>
  <si>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</si>
  <si>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</si>
  <si>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</si>
  <si>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</si>
  <si>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</si>
  <si>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</si>
  <si>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</si>
  <si>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</si>
  <si>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</si>
  <si>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</si>
  <si>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</si>
  <si>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</si>
  <si>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</si>
  <si>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</si>
  <si>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</si>
  <si>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</si>
  <si>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</si>
  <si>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</si>
  <si>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</si>
  <si>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</si>
  <si>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</si>
  <si>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</si>
  <si>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</si>
  <si>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</si>
  <si>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</si>
  <si>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</si>
  <si>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</si>
  <si>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</si>
  <si>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</si>
  <si>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</si>
  <si>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</si>
  <si>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</si>
  <si>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</si>
  <si>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</si>
  <si>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</si>
  <si>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</si>
  <si>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</si>
  <si>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</si>
  <si>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</si>
  <si>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</si>
  <si>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</si>
  <si>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</si>
  <si>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</si>
  <si>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</si>
  <si>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</si>
  <si>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</si>
  <si>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</si>
  <si>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</si>
  <si>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</si>
  <si>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</si>
  <si>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</si>
  <si>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</si>
  <si>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</si>
  <si>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</si>
  <si>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</si>
  <si>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</si>
  <si>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</si>
  <si>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</si>
  <si>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</si>
  <si>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</si>
  <si>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</si>
  <si>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</si>
  <si>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</si>
  <si>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</si>
  <si>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</si>
  <si>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</si>
  <si>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</si>
  <si>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</si>
  <si>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</si>
  <si>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</si>
  <si>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</si>
  <si>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</si>
  <si>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</si>
  <si>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</si>
  <si>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</si>
  <si>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</si>
  <si>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</si>
  <si>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</si>
  <si>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</si>
  <si>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</si>
  <si>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</si>
  <si>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</si>
  <si>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</si>
  <si>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</si>
  <si>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</si>
  <si>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</si>
  <si>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</si>
  <si>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</si>
  <si>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</si>
  <si>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</si>
  <si>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</si>
  <si>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</si>
  <si>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</si>
  <si>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</si>
  <si>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</si>
  <si>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</si>
  <si>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</si>
  <si>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</si>
  <si>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</si>
  <si>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</si>
  <si>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</si>
  <si>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</si>
  <si>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</si>
  <si>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</si>
  <si>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</si>
  <si>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</si>
  <si>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</si>
  <si>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</si>
  <si>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</si>
  <si>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</si>
  <si>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</si>
  <si>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</si>
  <si>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</si>
  <si>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</si>
  <si>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</si>
  <si>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</si>
  <si>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</si>
  <si>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</si>
  <si>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</si>
  <si>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</si>
  <si>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</si>
  <si>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</si>
  <si>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</si>
  <si>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</si>
  <si>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</si>
  <si>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</si>
  <si>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</si>
  <si>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</si>
  <si>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</si>
  <si>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</si>
  <si>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</si>
  <si>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</si>
  <si>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</si>
  <si>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</si>
  <si>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</si>
  <si>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</si>
  <si>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</si>
  <si>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</si>
  <si>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</si>
  <si>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</si>
  <si>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</si>
  <si>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</si>
  <si>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</si>
  <si>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</si>
  <si>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</si>
  <si>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</si>
  <si>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</si>
  <si>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</si>
  <si>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</si>
  <si>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</si>
  <si>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</si>
  <si>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</si>
  <si>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</si>
  <si>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</si>
  <si>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</si>
  <si>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</si>
  <si>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</si>
  <si>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</si>
  <si>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</si>
  <si>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</si>
  <si>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</si>
  <si>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</si>
  <si>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</si>
  <si>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</si>
  <si>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</si>
  <si>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</si>
  <si>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</si>
  <si>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</si>
  <si>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</si>
  <si>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</si>
  <si>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</si>
  <si>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</si>
  <si>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</si>
  <si>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</si>
  <si>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</si>
  <si>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</si>
  <si>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</si>
  <si>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</si>
  <si>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</si>
  <si>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</si>
  <si>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</si>
  <si>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</si>
  <si>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</si>
  <si>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</si>
  <si>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</si>
  <si>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</si>
  <si>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</si>
  <si>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</si>
  <si>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</si>
  <si>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</si>
  <si>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</si>
  <si>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</si>
  <si>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</si>
  <si>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</si>
  <si>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</si>
  <si>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</si>
  <si>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</si>
  <si>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</si>
  <si>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</si>
  <si>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</si>
  <si>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</si>
  <si>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</si>
  <si>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</si>
  <si>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</si>
  <si>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</si>
  <si>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</si>
  <si>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</si>
  <si>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</si>
  <si>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</si>
  <si>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</si>
  <si>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</si>
  <si>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</si>
  <si>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</si>
  <si>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</si>
  <si>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</si>
  <si>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</si>
  <si>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</si>
  <si>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</si>
  <si>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</si>
  <si>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</si>
  <si>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</si>
  <si>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</si>
  <si>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</si>
  <si>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</si>
  <si>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</si>
  <si>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</si>
  <si>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</si>
  <si>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</si>
  <si>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</si>
  <si>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</si>
  <si>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</si>
  <si>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</si>
  <si>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</si>
  <si>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</si>
  <si>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</si>
  <si>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</si>
  <si>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</si>
  <si>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</si>
  <si>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</si>
  <si>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</si>
  <si>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</si>
  <si>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</si>
  <si>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</si>
  <si>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</si>
  <si>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</si>
  <si>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</si>
  <si>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</si>
  <si>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</si>
  <si>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</si>
  <si>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</si>
  <si>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</si>
  <si>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</si>
  <si>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</si>
  <si>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</si>
  <si>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</si>
  <si>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</si>
  <si>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</si>
  <si>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</si>
  <si>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</si>
  <si>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</si>
  <si>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</si>
  <si>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</si>
  <si>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</si>
  <si>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</si>
  <si>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</si>
  <si>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</si>
  <si>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</si>
  <si>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</si>
  <si>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</si>
  <si>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</si>
  <si>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</si>
  <si>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</si>
  <si>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</si>
  <si>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</si>
  <si>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</si>
  <si>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</si>
  <si>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</si>
  <si>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</si>
  <si>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</si>
  <si>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</si>
  <si>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</si>
  <si>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</si>
  <si>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</si>
  <si>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</si>
  <si>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</si>
  <si>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</si>
  <si>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</si>
  <si>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</si>
  <si>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</si>
  <si>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</si>
  <si>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</si>
  <si>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</si>
  <si>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</si>
  <si>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</si>
  <si>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</si>
  <si>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</si>
  <si>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</si>
  <si>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</si>
  <si>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</si>
  <si>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</si>
  <si>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</si>
  <si>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</si>
  <si>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</si>
  <si>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</si>
  <si>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</si>
  <si>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</si>
  <si>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</si>
  <si>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</si>
  <si>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</si>
  <si>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</si>
  <si>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</si>
  <si>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</si>
  <si>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</si>
  <si>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</si>
  <si>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</si>
  <si>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</si>
  <si>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</si>
  <si>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</si>
  <si>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</si>
  <si>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</si>
  <si>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</si>
  <si>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</si>
  <si>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</si>
  <si>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</si>
  <si>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</si>
  <si>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</si>
  <si>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</si>
  <si>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</si>
  <si>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</si>
  <si>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</si>
  <si>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</si>
  <si>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</si>
  <si>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</si>
  <si>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</si>
  <si>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</si>
  <si>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</si>
  <si>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</si>
  <si>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</si>
  <si>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</si>
  <si>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</si>
  <si>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</si>
  <si>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</si>
  <si>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</si>
  <si>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</si>
  <si>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</si>
  <si>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</si>
  <si>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</si>
  <si>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</si>
  <si>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</si>
  <si>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</si>
  <si>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</si>
  <si>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</si>
  <si>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</si>
  <si>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</si>
  <si>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</si>
  <si>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</si>
  <si>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</si>
  <si>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</si>
  <si>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</si>
  <si>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</si>
  <si>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</si>
  <si>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</si>
  <si>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</si>
  <si>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</si>
  <si>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</si>
  <si>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</si>
  <si>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</si>
  <si>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</si>
  <si>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</si>
  <si>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</si>
  <si>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</si>
  <si>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</si>
  <si>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</si>
  <si>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</si>
  <si>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</si>
  <si>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</si>
  <si>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</si>
  <si>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</si>
  <si>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</si>
  <si>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</si>
  <si>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</si>
  <si>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</si>
  <si>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</si>
  <si>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</si>
  <si>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</si>
  <si>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</si>
  <si>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</si>
  <si>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</si>
  <si>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</si>
  <si>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</si>
  <si>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</si>
  <si>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</si>
  <si>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</si>
  <si>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</si>
  <si>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</si>
  <si>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</si>
  <si>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</si>
  <si>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</si>
  <si>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</si>
  <si>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</si>
  <si>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</si>
  <si>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</si>
  <si>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</si>
  <si>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</si>
  <si>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</si>
  <si>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</si>
  <si>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</si>
  <si>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</si>
  <si>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</si>
  <si>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</si>
  <si>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</si>
  <si>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</si>
  <si>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</si>
  <si>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</si>
  <si>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</si>
  <si>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</si>
  <si>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</si>
  <si>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</si>
  <si>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</si>
  <si>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</si>
  <si>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</si>
  <si>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</si>
  <si>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</si>
  <si>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</si>
  <si>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</si>
  <si>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</si>
  <si>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</si>
  <si>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</si>
  <si>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</si>
  <si>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</si>
  <si>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</si>
  <si>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</si>
  <si>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</si>
  <si>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</si>
  <si>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</si>
  <si>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</si>
  <si>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</si>
  <si>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</si>
  <si>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</si>
  <si>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</si>
  <si>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</si>
  <si>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</si>
  <si>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</si>
  <si>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</si>
  <si>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</si>
  <si>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</si>
  <si>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</si>
  <si>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</si>
  <si>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</si>
  <si>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</si>
  <si>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</si>
  <si>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</si>
  <si>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</si>
  <si>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</si>
  <si>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</si>
  <si>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</si>
  <si>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</si>
  <si>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</si>
  <si>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</si>
  <si>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</si>
  <si>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</si>
  <si>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</si>
  <si>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</si>
  <si>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</si>
  <si>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</si>
  <si>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</si>
  <si>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</si>
  <si>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</si>
  <si>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</si>
  <si>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</si>
  <si>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</si>
  <si>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</si>
  <si>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</si>
  <si>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</si>
  <si>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</si>
  <si>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</si>
  <si>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</si>
  <si>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</si>
  <si>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</si>
  <si>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</si>
  <si>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</si>
  <si>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</si>
  <si>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</si>
  <si>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</si>
  <si>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</si>
  <si>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</si>
  <si>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</si>
  <si>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</si>
  <si>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</si>
  <si>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</si>
  <si>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</si>
  <si>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</si>
  <si>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</si>
  <si>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</si>
  <si>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</si>
  <si>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</si>
  <si>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</si>
  <si>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</si>
  <si>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</si>
  <si>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</si>
  <si>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</si>
  <si>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</si>
  <si>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</si>
  <si>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</si>
  <si>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</si>
  <si>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</si>
  <si>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</si>
  <si>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</si>
  <si>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</si>
  <si>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</si>
  <si>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</si>
  <si>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</si>
  <si>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</si>
  <si>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</si>
  <si>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</si>
  <si>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</si>
  <si>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</si>
  <si>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</si>
  <si>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</si>
  <si>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</si>
  <si>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</si>
  <si>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</si>
  <si>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</si>
  <si>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</si>
  <si>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</si>
  <si>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</si>
  <si>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</si>
  <si>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</si>
  <si>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</si>
  <si>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</si>
  <si>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</si>
  <si>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</si>
  <si>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</si>
  <si>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</si>
  <si>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</si>
  <si>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</si>
  <si>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</si>
  <si>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</si>
  <si>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</si>
  <si>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</si>
  <si>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</si>
  <si>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</si>
  <si>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</si>
  <si>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</si>
  <si>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</si>
  <si>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</si>
  <si>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</si>
  <si>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</si>
  <si>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</si>
  <si>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</si>
  <si>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</si>
  <si>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</si>
  <si>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</si>
  <si>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</si>
  <si>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</si>
  <si>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</si>
  <si>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</si>
  <si>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</si>
  <si>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</si>
  <si>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</si>
  <si>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</si>
  <si>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</si>
  <si>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</si>
  <si>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</si>
  <si>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</si>
  <si>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</si>
  <si>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</si>
  <si>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</si>
  <si>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</si>
  <si>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</si>
  <si>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</si>
  <si>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</si>
  <si>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</si>
  <si>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</si>
  <si>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</si>
  <si>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</si>
  <si>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</si>
  <si>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</si>
  <si>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</si>
  <si>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</si>
  <si>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</si>
  <si>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</si>
  <si>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</si>
  <si>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</si>
  <si>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</si>
  <si>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</si>
  <si>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</si>
  <si>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</si>
  <si>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</si>
  <si>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</si>
  <si>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</si>
  <si>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</si>
  <si>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</si>
  <si>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</si>
  <si>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</si>
  <si>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</si>
  <si>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</si>
  <si>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</si>
  <si>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</si>
  <si>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</si>
  <si>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</si>
  <si>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</si>
  <si>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</si>
  <si>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</si>
  <si>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</si>
  <si>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</si>
  <si>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</si>
  <si>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</si>
  <si>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</si>
  <si>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</si>
  <si>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</si>
  <si>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</si>
  <si>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</si>
  <si>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</si>
  <si>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</si>
  <si>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</si>
  <si>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</si>
  <si>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</si>
  <si>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</si>
  <si>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</si>
  <si>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</si>
  <si>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</si>
  <si>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</si>
  <si>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</si>
  <si>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</si>
  <si>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</si>
  <si>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</si>
  <si>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</si>
  <si>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</si>
  <si>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</si>
  <si>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</si>
  <si>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</si>
  <si>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</si>
  <si>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</si>
  <si>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</si>
  <si>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</si>
  <si>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</si>
  <si>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</si>
  <si>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</si>
  <si>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</si>
  <si>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</si>
  <si>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</si>
  <si>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</si>
  <si>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</si>
  <si>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</si>
  <si>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</si>
  <si>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</si>
  <si>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</si>
  <si>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</si>
  <si>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</si>
  <si>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</si>
  <si>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</si>
  <si>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</si>
  <si>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</si>
  <si>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</si>
  <si>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</si>
  <si>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</si>
  <si>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</si>
  <si>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</si>
  <si>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</si>
  <si>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</si>
  <si>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</si>
  <si>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</si>
  <si>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</si>
  <si>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</si>
  <si>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</si>
  <si>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</si>
  <si>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</si>
  <si>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</si>
  <si>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</si>
  <si>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</si>
  <si>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</si>
  <si>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</si>
  <si>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</si>
  <si>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</si>
  <si>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</si>
  <si>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</si>
  <si>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</si>
  <si>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</si>
  <si>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</si>
  <si>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</si>
  <si>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</si>
  <si>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</si>
  <si>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</si>
  <si>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</si>
  <si>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</si>
  <si>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</si>
  <si>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</si>
  <si>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</si>
  <si>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</si>
  <si>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</si>
  <si>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</si>
  <si>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</si>
  <si>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</si>
  <si>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</si>
  <si>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</si>
  <si>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</si>
  <si>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</si>
  <si>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</si>
  <si>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</si>
  <si>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</si>
  <si>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</si>
  <si>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</si>
  <si>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</si>
  <si>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</si>
  <si>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</si>
  <si>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</si>
  <si>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</si>
  <si>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</si>
  <si>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</si>
  <si>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</si>
  <si>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</si>
  <si>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</si>
  <si>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</si>
  <si>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</si>
  <si>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</si>
  <si>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</si>
  <si>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</si>
  <si>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</si>
  <si>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</si>
  <si>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</si>
  <si>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</si>
  <si>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</si>
  <si>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</si>
  <si>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</si>
  <si>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</si>
  <si>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</si>
  <si>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</si>
  <si>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</si>
  <si>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</si>
  <si>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</si>
  <si>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</si>
  <si>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</si>
  <si>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</si>
  <si>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</si>
  <si>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</si>
  <si>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</si>
  <si>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</si>
  <si>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</si>
  <si>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</si>
  <si>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</si>
  <si>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</si>
  <si>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</si>
  <si>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</si>
  <si>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</si>
  <si>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</si>
  <si>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</si>
  <si>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</si>
  <si>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</si>
  <si>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</si>
  <si>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</si>
  <si>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</si>
  <si>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</si>
  <si>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</si>
  <si>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</si>
  <si>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</si>
  <si>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</si>
  <si>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</si>
  <si>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</si>
  <si>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</si>
  <si>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</si>
  <si>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</si>
  <si>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</si>
  <si>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</si>
  <si>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</si>
  <si>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</si>
  <si>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</si>
  <si>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</si>
  <si>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</si>
  <si>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</si>
  <si>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</si>
  <si>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</si>
  <si>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</si>
  <si>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</si>
  <si>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</si>
  <si>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</si>
  <si>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</si>
  <si>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</si>
  <si>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</si>
  <si>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</si>
  <si>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</si>
  <si>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</si>
  <si>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</si>
  <si>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</si>
  <si>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</si>
  <si>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</si>
  <si>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</si>
  <si>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</si>
  <si>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</si>
  <si>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</si>
  <si>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</si>
  <si>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</si>
  <si>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</si>
  <si>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</si>
  <si>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</si>
  <si>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</si>
  <si>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</si>
  <si>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</si>
  <si>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</si>
  <si>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</si>
  <si>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</si>
  <si>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</si>
  <si>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</si>
  <si>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</si>
  <si>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</si>
  <si>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</si>
  <si>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</si>
  <si>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</si>
  <si>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</si>
  <si>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</si>
  <si>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</si>
  <si>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</si>
  <si>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</si>
  <si>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</si>
  <si>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</si>
  <si>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</si>
  <si>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</si>
  <si>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</si>
  <si>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</si>
  <si>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</si>
  <si>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</si>
  <si>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</si>
  <si>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</si>
  <si>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</si>
  <si>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</si>
  <si>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</si>
  <si>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</si>
  <si>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</si>
  <si>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</si>
  <si>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</si>
  <si>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</si>
  <si>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</si>
  <si>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</si>
  <si>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</si>
  <si>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</si>
  <si>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</si>
  <si>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</si>
  <si>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</si>
  <si>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</si>
  <si>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</si>
  <si>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</si>
  <si>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</si>
  <si>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</si>
  <si>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</si>
  <si>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</si>
  <si>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</si>
  <si>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</si>
  <si>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</si>
  <si>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</si>
  <si>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</si>
  <si>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</si>
  <si>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</si>
  <si>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</si>
  <si>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</si>
  <si>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</si>
  <si>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</si>
  <si>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</si>
  <si>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</si>
  <si>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</si>
  <si>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</si>
  <si>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</si>
  <si>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</si>
  <si>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</si>
  <si>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</si>
  <si>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</si>
  <si>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</si>
  <si>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</si>
  <si>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</si>
  <si>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</si>
  <si>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</si>
  <si>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</si>
  <si>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</si>
  <si>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</si>
  <si>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</si>
  <si>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</si>
  <si>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</si>
  <si>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</si>
  <si>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</si>
  <si>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</si>
  <si>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</si>
  <si>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</si>
  <si>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</si>
  <si>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</si>
  <si>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</si>
  <si>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</si>
  <si>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</si>
  <si>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</si>
  <si>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</si>
  <si>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</si>
  <si>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</si>
  <si>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</si>
  <si>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</si>
  <si>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</si>
  <si>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</si>
  <si>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</si>
  <si>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</si>
  <si>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</si>
  <si>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</si>
  <si>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</si>
  <si>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</si>
  <si>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</si>
  <si>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</si>
  <si>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</si>
  <si>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</si>
  <si>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</si>
  <si>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</si>
  <si>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</si>
  <si>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</si>
  <si>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</si>
  <si>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</si>
  <si>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</si>
  <si>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</si>
  <si>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</si>
  <si>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</si>
  <si>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</si>
  <si>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</si>
  <si>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</si>
  <si>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</si>
  <si>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</si>
  <si>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</si>
  <si>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</si>
  <si>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</si>
  <si>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</si>
  <si>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</si>
  <si>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</si>
  <si>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</si>
  <si>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</si>
  <si>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</si>
  <si>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</si>
  <si>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</si>
  <si>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</si>
  <si>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</si>
  <si>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</si>
  <si>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</si>
  <si>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</si>
  <si>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</si>
  <si>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</si>
  <si>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</si>
  <si>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</si>
  <si>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</si>
  <si>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</si>
  <si>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</si>
  <si>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</si>
  <si>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</si>
  <si>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</si>
  <si>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</si>
  <si>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</si>
  <si>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</si>
  <si>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</si>
  <si>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</si>
  <si>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</si>
  <si>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</si>
  <si>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</si>
  <si>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</si>
  <si>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</si>
  <si>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</si>
  <si>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</si>
  <si>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</si>
  <si>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</si>
  <si>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</si>
  <si>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</si>
  <si>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</si>
  <si>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</si>
  <si>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</si>
  <si>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</si>
  <si>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</si>
  <si>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</si>
  <si>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</si>
  <si>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</si>
  <si>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</si>
  <si>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</si>
  <si>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</si>
  <si>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</si>
  <si>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</si>
  <si>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</si>
  <si>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</si>
  <si>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</si>
  <si>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</si>
  <si>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</si>
  <si>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</si>
  <si>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</si>
  <si>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</si>
  <si>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</si>
  <si>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</si>
  <si>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</si>
  <si>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</si>
  <si>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</si>
  <si>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</si>
  <si>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</si>
  <si>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</si>
  <si>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</si>
  <si>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</si>
  <si>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</si>
  <si>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</si>
  <si>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</si>
  <si>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</si>
  <si>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</si>
  <si>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</si>
  <si>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</si>
  <si>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</si>
  <si>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</si>
  <si>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</si>
  <si>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</si>
  <si>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</si>
  <si>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</si>
  <si>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</si>
  <si>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</si>
  <si>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</si>
  <si>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</si>
  <si>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</si>
  <si>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</si>
  <si>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</si>
  <si>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</si>
  <si>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</si>
  <si>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</si>
  <si>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</si>
  <si>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</si>
  <si>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</si>
  <si>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</si>
  <si>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</si>
  <si>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</si>
  <si>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</si>
  <si>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</si>
  <si>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</si>
  <si>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</si>
  <si>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</si>
  <si>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</si>
  <si>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</si>
  <si>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</si>
  <si>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</si>
  <si>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</si>
  <si>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</si>
  <si>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</si>
  <si>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</si>
  <si>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</si>
  <si>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</si>
  <si>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</si>
  <si>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</si>
  <si>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</si>
  <si>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</si>
  <si>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</si>
  <si>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</si>
  <si>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</si>
  <si>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</si>
  <si>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</si>
  <si>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</si>
  <si>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</si>
  <si>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</si>
  <si>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</si>
  <si>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</si>
  <si>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</si>
  <si>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</si>
  <si>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</si>
  <si>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</si>
  <si>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</si>
  <si>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</si>
  <si>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</si>
  <si>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</si>
  <si>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</si>
  <si>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</si>
  <si>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</si>
  <si>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</si>
  <si>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</si>
  <si>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</si>
  <si>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</si>
  <si>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</si>
  <si>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</si>
  <si>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</si>
  <si>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</si>
  <si>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</si>
  <si>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</si>
  <si>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</si>
  <si>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</si>
  <si>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</si>
  <si>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</si>
  <si>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</si>
  <si>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</si>
  <si>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</si>
  <si>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</si>
  <si>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</si>
  <si>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</si>
  <si>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</si>
  <si>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</si>
  <si>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</si>
  <si>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</si>
  <si>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</si>
  <si>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</si>
  <si>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</si>
  <si>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</si>
  <si>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</si>
  <si>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</si>
  <si>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</si>
  <si>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</si>
  <si>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</si>
  <si>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</si>
  <si>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</si>
  <si>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</si>
  <si>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</si>
  <si>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</si>
  <si>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</si>
  <si>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</si>
  <si>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</si>
  <si>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</si>
  <si>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</si>
  <si>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</si>
  <si>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</si>
  <si>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</si>
  <si>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</si>
  <si>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</si>
  <si>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</si>
  <si>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</si>
  <si>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</si>
  <si>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</si>
  <si>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</si>
  <si>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</si>
  <si>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</si>
  <si>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</si>
  <si>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</si>
  <si>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</si>
  <si>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</si>
  <si>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</si>
  <si>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</si>
  <si>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</si>
  <si>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</si>
  <si>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</si>
  <si>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</si>
  <si>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</si>
  <si>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</si>
  <si>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</si>
  <si>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</si>
  <si>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</si>
  <si>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</si>
  <si>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</si>
  <si>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</si>
  <si>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</si>
  <si>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</si>
  <si>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</si>
  <si>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</si>
  <si>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</si>
  <si>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</si>
  <si>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</si>
  <si>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</si>
  <si>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</si>
  <si>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</si>
  <si>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</si>
  <si>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</si>
  <si>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</si>
  <si>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</si>
  <si>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</si>
  <si>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</si>
  <si>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</si>
  <si>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</si>
  <si>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</si>
  <si>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</si>
  <si>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</si>
  <si>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</si>
  <si>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</si>
  <si>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</si>
  <si>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</si>
  <si>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</si>
  <si>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</si>
  <si>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</si>
  <si>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</si>
  <si>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</si>
  <si>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</si>
  <si>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</si>
  <si>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</si>
  <si>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</si>
  <si>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</si>
  <si>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</si>
  <si>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</si>
  <si>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</si>
  <si>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</si>
  <si>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</si>
  <si>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</si>
  <si>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</si>
  <si>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</si>
  <si>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</si>
  <si>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</si>
  <si>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</si>
  <si>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</si>
  <si>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</si>
  <si>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</si>
  <si>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</si>
  <si>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</si>
  <si>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</si>
  <si>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</si>
  <si>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</si>
  <si>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</si>
  <si>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</si>
  <si>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</si>
  <si>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</si>
  <si>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</si>
  <si>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</si>
  <si>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</si>
  <si>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</si>
  <si>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</si>
  <si>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</si>
  <si>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</si>
  <si>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</si>
  <si>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</si>
  <si>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</si>
  <si>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</si>
  <si>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</si>
  <si>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</si>
  <si>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</si>
  <si>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</si>
  <si>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</si>
  <si>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</si>
  <si>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</si>
  <si>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</si>
  <si>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</si>
  <si>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</si>
  <si>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</si>
  <si>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</si>
  <si>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</si>
  <si>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</si>
  <si>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</si>
  <si>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</si>
  <si>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</si>
  <si>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</si>
  <si>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</si>
  <si>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</si>
  <si>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</si>
  <si>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</si>
  <si>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</si>
  <si>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</si>
  <si>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</si>
  <si>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</si>
  <si>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</si>
  <si>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</si>
  <si>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</si>
  <si>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</si>
  <si>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</si>
  <si>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</si>
  <si>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</si>
  <si>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</si>
  <si>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</si>
  <si>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</si>
  <si>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</si>
  <si>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</si>
  <si>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</si>
  <si>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</si>
  <si>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</si>
  <si>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</si>
  <si>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</si>
  <si>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</si>
  <si>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</si>
  <si>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</si>
  <si>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</si>
  <si>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</si>
  <si>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</si>
  <si>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</si>
  <si>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</si>
  <si>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</si>
  <si>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</si>
  <si>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</si>
  <si>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</si>
  <si>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</si>
  <si>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</si>
  <si>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</si>
  <si>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</si>
  <si>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</si>
  <si>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</si>
  <si>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</si>
  <si>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</si>
  <si>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</si>
  <si>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</si>
  <si>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</si>
  <si>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</si>
  <si>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</si>
  <si>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</si>
  <si>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</si>
  <si>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</si>
  <si>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</si>
  <si>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</si>
  <si>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</si>
  <si>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</si>
  <si>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</si>
  <si>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</si>
  <si>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</si>
  <si>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</si>
  <si>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</si>
  <si>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</si>
  <si>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</si>
  <si>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</si>
  <si>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</si>
  <si>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</si>
  <si>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</si>
  <si>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</si>
  <si>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</si>
  <si>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</si>
  <si>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</si>
  <si>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</si>
  <si>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</si>
  <si>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</si>
  <si>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</si>
  <si>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</si>
  <si>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</si>
  <si>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</si>
  <si>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</si>
  <si>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</si>
  <si>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</si>
  <si>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</si>
  <si>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</si>
  <si>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</si>
  <si>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</si>
  <si>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</si>
  <si>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</si>
  <si>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</si>
  <si>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</si>
  <si>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</si>
  <si>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</si>
  <si>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</si>
  <si>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</si>
  <si>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</si>
  <si>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</si>
  <si>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</si>
  <si>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</si>
  <si>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</si>
  <si>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</si>
  <si>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</si>
  <si>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</si>
  <si>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</si>
  <si>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</si>
  <si>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</si>
  <si>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</si>
  <si>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</si>
  <si>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</si>
  <si>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</si>
  <si>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</si>
  <si>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</si>
  <si>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</si>
  <si>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</si>
  <si>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</si>
  <si>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</si>
  <si>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</si>
  <si>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</si>
  <si>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</si>
  <si>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</si>
  <si>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</si>
  <si>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</si>
  <si>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</si>
  <si>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</si>
  <si>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</si>
  <si>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</si>
  <si>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</si>
  <si>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</si>
  <si>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</si>
  <si>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</si>
  <si>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</si>
  <si>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</si>
  <si>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</si>
  <si>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</si>
  <si>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</si>
  <si>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</si>
  <si>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</si>
  <si>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</si>
  <si>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</si>
  <si>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</si>
  <si>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</si>
  <si>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</si>
  <si>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</si>
  <si>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</si>
  <si>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</si>
  <si>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</si>
  <si>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</si>
  <si>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</si>
  <si>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</si>
  <si>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</si>
  <si>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</si>
  <si>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</si>
  <si>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</si>
  <si>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</si>
  <si>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</si>
  <si>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</si>
  <si>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</si>
  <si>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</si>
  <si>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</si>
  <si>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</si>
  <si>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</si>
  <si>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</si>
  <si>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</si>
  <si>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</si>
  <si>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</si>
  <si>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</si>
  <si>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</si>
  <si>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</si>
  <si>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</si>
  <si>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</si>
  <si>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</si>
  <si>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</si>
  <si>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</si>
  <si>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</si>
  <si>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</si>
  <si>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</si>
  <si>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</si>
  <si>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</si>
  <si>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</si>
  <si>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</si>
  <si>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</si>
  <si>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</si>
  <si>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</si>
  <si>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</si>
  <si>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</si>
  <si>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</si>
  <si>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</si>
  <si>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</si>
  <si>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</si>
  <si>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</si>
  <si>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</si>
  <si>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</si>
  <si>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</si>
  <si>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</si>
  <si>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</si>
  <si>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</si>
  <si>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</si>
  <si>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</si>
  <si>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</si>
  <si>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</si>
  <si>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</si>
  <si>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</si>
  <si>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</si>
  <si>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</si>
  <si>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</si>
  <si>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</si>
  <si>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</si>
  <si>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</si>
  <si>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</si>
  <si>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</si>
  <si>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</si>
  <si>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</si>
  <si>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</si>
  <si>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</si>
  <si>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</si>
  <si>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</si>
  <si>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</si>
  <si>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</si>
  <si>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</si>
  <si>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</si>
  <si>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</si>
  <si>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</si>
  <si>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</si>
  <si>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</si>
  <si>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</si>
  <si>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</si>
  <si>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</si>
  <si>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</si>
  <si>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</si>
  <si>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</si>
  <si>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</si>
  <si>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</si>
  <si>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</si>
  <si>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</si>
  <si>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</si>
  <si>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</si>
  <si>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</si>
  <si>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</si>
  <si>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</si>
  <si>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</si>
  <si>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</si>
  <si>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</si>
  <si>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</si>
  <si>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</si>
  <si>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</si>
  <si>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</si>
  <si>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</si>
  <si>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</si>
  <si>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</si>
  <si>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</si>
  <si>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</si>
  <si>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</si>
  <si>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</si>
  <si>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</si>
  <si>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</si>
  <si>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</si>
  <si>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</si>
  <si>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</si>
  <si>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</si>
  <si>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</si>
  <si>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</si>
  <si>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</si>
  <si>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</si>
  <si>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</si>
  <si>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</si>
  <si>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</si>
  <si>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</si>
  <si>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</si>
  <si>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</si>
  <si>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</si>
  <si>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</si>
  <si>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</si>
  <si>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</si>
  <si>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</si>
  <si>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</si>
  <si>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</si>
  <si>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</si>
  <si>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</si>
  <si>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</si>
  <si>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</si>
  <si>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</si>
  <si>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</si>
  <si>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</si>
  <si>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</si>
  <si>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</si>
  <si>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</si>
  <si>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</si>
  <si>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</si>
  <si>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</si>
  <si>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</si>
  <si>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</si>
  <si>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</si>
  <si>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</si>
  <si>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</si>
  <si>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</si>
  <si>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</si>
  <si>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</si>
  <si>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</si>
  <si>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</si>
  <si>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</si>
  <si>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</si>
  <si>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</si>
  <si>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</si>
  <si>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</si>
  <si>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</si>
  <si>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</si>
  <si>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</si>
  <si>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</si>
  <si>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</si>
  <si>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</si>
  <si>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</si>
  <si>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</si>
  <si>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</si>
  <si>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</si>
  <si>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</si>
  <si>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</si>
  <si>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</si>
  <si>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</si>
  <si>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</si>
  <si>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</si>
  <si>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</si>
  <si>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</si>
  <si>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</si>
  <si>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</si>
  <si>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</si>
  <si>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</si>
  <si>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</si>
  <si>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</si>
  <si>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</si>
  <si>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</si>
  <si>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</si>
  <si>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</si>
  <si>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</si>
  <si>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</si>
  <si>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</si>
  <si>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</si>
  <si>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</si>
  <si>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</si>
  <si>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</si>
  <si>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</si>
  <si>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</si>
  <si>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</si>
  <si>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</si>
  <si>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</si>
  <si>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</si>
  <si>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</si>
  <si>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</si>
  <si>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</si>
  <si>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</si>
  <si>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</si>
  <si>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</si>
  <si>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</si>
  <si>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</si>
  <si>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</si>
  <si>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</si>
  <si>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</si>
  <si>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</si>
  <si>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</si>
  <si>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</si>
  <si>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</si>
  <si>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</si>
  <si>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</si>
  <si>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</si>
  <si>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</si>
  <si>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</si>
  <si>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</si>
  <si>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</si>
  <si>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</si>
  <si>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</si>
  <si>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</si>
  <si>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</si>
  <si>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</si>
  <si>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</si>
  <si>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</si>
  <si>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</si>
  <si>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</si>
  <si>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</si>
  <si>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</si>
  <si>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</si>
  <si>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</si>
  <si>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</si>
  <si>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</si>
  <si>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</si>
  <si>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</si>
  <si>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</si>
  <si>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</si>
  <si>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</si>
  <si>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</si>
  <si>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</si>
  <si>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</si>
  <si>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</si>
  <si>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</si>
  <si>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</si>
  <si>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</si>
  <si>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</si>
  <si>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</si>
  <si>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</si>
  <si>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</si>
  <si>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</si>
  <si>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</si>
  <si>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</si>
  <si>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</si>
  <si>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</si>
  <si>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</si>
  <si>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</si>
  <si>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</si>
  <si>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</si>
  <si>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</si>
  <si>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</si>
  <si>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</si>
  <si>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</si>
  <si>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</si>
  <si>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</si>
  <si>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</si>
  <si>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</si>
  <si>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</si>
  <si>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</si>
  <si>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</si>
  <si>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</si>
  <si>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</si>
  <si>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</si>
  <si>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</si>
  <si>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</si>
  <si>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</si>
  <si>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</si>
  <si>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</si>
  <si>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</si>
  <si>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</si>
  <si>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</si>
  <si>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</si>
  <si>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</si>
  <si>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</si>
  <si>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</si>
  <si>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</si>
  <si>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</si>
  <si>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</si>
  <si>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</si>
  <si>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</si>
  <si>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</si>
  <si>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</si>
  <si>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</si>
  <si>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</si>
  <si>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</si>
  <si>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</si>
  <si>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</si>
  <si>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</si>
  <si>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</si>
  <si>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</si>
  <si>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</si>
  <si>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</si>
  <si>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</si>
  <si>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</si>
  <si>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</si>
  <si>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</si>
  <si>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</si>
  <si>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</si>
  <si>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</si>
  <si>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</si>
  <si>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</si>
  <si>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</si>
  <si>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</si>
  <si>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</si>
  <si>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</si>
  <si>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</si>
  <si>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</si>
  <si>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</si>
  <si>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</si>
  <si>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</si>
  <si>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</si>
  <si>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</si>
  <si>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</si>
  <si>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</si>
  <si>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</si>
  <si>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</si>
  <si>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</si>
  <si>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</si>
  <si>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</si>
  <si>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</si>
  <si>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</si>
  <si>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</si>
  <si>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</si>
  <si>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</si>
  <si>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</si>
  <si>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</si>
  <si>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</si>
  <si>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</si>
  <si>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</si>
  <si>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</si>
  <si>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</si>
  <si>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</si>
  <si>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</si>
  <si>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</si>
  <si>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</si>
  <si>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</si>
  <si>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</si>
  <si>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</si>
  <si>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</si>
  <si>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</si>
  <si>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</si>
  <si>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</si>
  <si>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</si>
  <si>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</si>
  <si>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</si>
  <si>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</si>
  <si>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</si>
  <si>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</si>
  <si>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</si>
  <si>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</si>
  <si>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</si>
  <si>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</si>
  <si>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</si>
  <si>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</si>
  <si>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</si>
  <si>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</si>
  <si>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</si>
  <si>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</si>
  <si>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</si>
  <si>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</si>
  <si>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</si>
  <si>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</si>
  <si>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</si>
  <si>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</si>
  <si>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</si>
  <si>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</si>
  <si>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</si>
  <si>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</si>
  <si>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</si>
  <si>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</si>
  <si>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</si>
  <si>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</si>
  <si>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</si>
  <si>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</si>
  <si>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</si>
  <si>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</si>
  <si>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</si>
  <si>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</si>
  <si>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</si>
  <si>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</si>
  <si>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</si>
  <si>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</si>
  <si>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</si>
  <si>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</si>
  <si>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</si>
  <si>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</si>
  <si>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</si>
  <si>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</si>
  <si>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</si>
  <si>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</si>
  <si>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</si>
  <si>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</si>
  <si>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</si>
  <si>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</si>
  <si>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</si>
  <si>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</si>
  <si>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</si>
  <si>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</si>
  <si>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</si>
  <si>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</si>
  <si>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</si>
  <si>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</si>
  <si>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</si>
  <si>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</si>
  <si>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</si>
  <si>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</si>
  <si>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</si>
  <si>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</si>
  <si>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</si>
  <si>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</si>
  <si>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</si>
  <si>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</si>
  <si>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</si>
  <si>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</si>
  <si>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</si>
  <si>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</si>
  <si>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</si>
  <si>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</si>
  <si>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</si>
  <si>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</si>
  <si>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</si>
  <si>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</si>
  <si>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</si>
  <si>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</si>
  <si>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</si>
  <si>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</si>
  <si>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</si>
  <si>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</si>
  <si>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</si>
  <si>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</si>
  <si>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</si>
  <si>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</si>
  <si>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</si>
  <si>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</si>
  <si>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</si>
  <si>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</si>
  <si>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</si>
  <si>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</si>
  <si>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</si>
  <si>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</si>
  <si>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</si>
  <si>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</si>
  <si>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</si>
  <si>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</si>
  <si>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</si>
  <si>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</si>
  <si>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</si>
  <si>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</si>
  <si>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</si>
  <si>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</si>
  <si>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</si>
  <si>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</si>
  <si>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</si>
  <si>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</si>
  <si>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</si>
  <si>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</si>
  <si>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</si>
  <si>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</si>
  <si>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</si>
  <si>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</si>
  <si>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</si>
  <si>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</si>
  <si>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</si>
  <si>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</si>
  <si>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</si>
  <si>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</si>
  <si>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</si>
  <si>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</si>
  <si>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</si>
  <si>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</si>
  <si>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</si>
  <si>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</si>
  <si>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</si>
  <si>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</si>
  <si>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</si>
  <si>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</si>
  <si>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</si>
  <si>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</si>
  <si>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</si>
  <si>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</si>
  <si>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</si>
  <si>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</si>
  <si>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</si>
  <si>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</si>
  <si>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</si>
  <si>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</si>
  <si>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</si>
  <si>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</si>
  <si>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</si>
  <si>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</si>
  <si>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</si>
  <si>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</si>
  <si>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</si>
  <si>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</si>
  <si>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</si>
  <si>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</si>
  <si>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</si>
  <si>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</si>
  <si>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</si>
  <si>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</si>
  <si>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</si>
  <si>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</si>
  <si>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</si>
  <si>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</si>
  <si>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</si>
  <si>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</si>
  <si>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</si>
  <si>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</si>
  <si>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</si>
  <si>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</si>
  <si>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</si>
  <si>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</si>
  <si>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</si>
  <si>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</si>
  <si>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</si>
  <si>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</si>
  <si>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</si>
  <si>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</si>
  <si>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</si>
  <si>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</si>
  <si>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</si>
  <si>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</si>
  <si>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</si>
  <si>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</si>
  <si>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</si>
  <si>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</si>
  <si>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</si>
  <si>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</si>
  <si>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</si>
  <si>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</si>
  <si>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</si>
  <si>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</si>
  <si>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</si>
  <si>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</si>
  <si>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</si>
  <si>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</si>
  <si>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</si>
  <si>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</si>
  <si>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</si>
  <si>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</si>
  <si>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</si>
  <si>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</si>
  <si>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</si>
  <si>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</si>
  <si>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</si>
  <si>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</si>
  <si>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</si>
  <si>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</si>
  <si>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</si>
  <si>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</si>
  <si>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</si>
  <si>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</si>
  <si>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</si>
  <si>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</si>
  <si>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</si>
  <si>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</si>
  <si>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</si>
  <si>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</si>
  <si>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</si>
  <si>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</si>
  <si>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</si>
  <si>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</si>
  <si>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</si>
  <si>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</si>
  <si>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</si>
  <si>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</si>
  <si>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</si>
  <si>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</si>
  <si>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</si>
  <si>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</si>
  <si>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</si>
  <si>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</si>
  <si>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</si>
  <si>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</si>
  <si>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</si>
  <si>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</si>
  <si>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</si>
  <si>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</si>
  <si>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</si>
  <si>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</si>
  <si>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</si>
  <si>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</si>
  <si>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</si>
  <si>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</si>
  <si>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</si>
  <si>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</si>
  <si>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</si>
  <si>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</si>
  <si>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</si>
  <si>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</si>
  <si>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</si>
  <si>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</si>
  <si>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</si>
  <si>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</si>
  <si>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</si>
  <si>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</si>
  <si>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</si>
  <si>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</si>
  <si>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</si>
  <si>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</si>
  <si>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</si>
  <si>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</si>
  <si>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</si>
  <si>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</si>
  <si>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</si>
  <si>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</si>
  <si>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</si>
  <si>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</si>
  <si>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</si>
  <si>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</si>
  <si>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</si>
  <si>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</si>
  <si>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</si>
  <si>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</si>
  <si>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</si>
  <si>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</si>
  <si>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</si>
  <si>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</si>
  <si>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</si>
  <si>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</si>
  <si>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</si>
  <si>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</si>
  <si>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</si>
  <si>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</si>
  <si>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</si>
  <si>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</si>
  <si>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</si>
  <si>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</si>
  <si>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</si>
  <si>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</si>
  <si>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</si>
  <si>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</si>
  <si>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</si>
  <si>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</si>
  <si>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</si>
  <si>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</si>
  <si>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</si>
  <si>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</si>
  <si>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</si>
  <si>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</si>
  <si>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</si>
  <si>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</si>
  <si>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</si>
  <si>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</si>
  <si>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</si>
  <si>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</si>
  <si>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</si>
  <si>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</si>
  <si>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</si>
  <si>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</si>
  <si>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</si>
  <si>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</si>
  <si>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</si>
  <si>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</si>
  <si>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</si>
  <si>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</si>
  <si>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</si>
  <si>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</si>
  <si>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</si>
  <si>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</si>
  <si>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</si>
  <si>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</si>
  <si>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</si>
  <si>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</si>
  <si>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</si>
  <si>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</si>
  <si>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</si>
  <si>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</si>
  <si>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</si>
  <si>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</si>
  <si>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</si>
  <si>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</si>
  <si>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</si>
  <si>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</si>
  <si>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</si>
  <si>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</si>
  <si>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</si>
  <si>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</si>
  <si>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</si>
  <si>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</si>
  <si>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</si>
  <si>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</si>
  <si>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</si>
  <si>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</si>
  <si>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</si>
  <si>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</si>
  <si>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</si>
  <si>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</si>
  <si>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</si>
  <si>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</si>
  <si>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</si>
  <si>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</si>
  <si>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</si>
  <si>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</si>
  <si>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</si>
  <si>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</si>
  <si>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</si>
  <si>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</si>
  <si>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</si>
  <si>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</si>
  <si>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</si>
  <si>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</si>
  <si>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</si>
  <si>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</si>
  <si>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</si>
  <si>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</si>
  <si>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</si>
  <si>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</si>
  <si>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</si>
  <si>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</si>
  <si>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</si>
  <si>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</si>
  <si>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</si>
  <si>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</si>
  <si>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</si>
  <si>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</si>
  <si>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</si>
  <si>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</si>
  <si>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</si>
  <si>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</si>
  <si>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</si>
  <si>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</si>
  <si>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</si>
  <si>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</si>
  <si>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</si>
  <si>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</si>
  <si>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</si>
  <si>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</si>
  <si>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</si>
  <si>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</si>
  <si>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</si>
  <si>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</si>
  <si>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</si>
  <si>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</si>
  <si>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</si>
  <si>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</si>
  <si>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</si>
  <si>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</si>
  <si>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</si>
  <si>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</si>
  <si>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</si>
  <si>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</si>
  <si>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</si>
  <si>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</si>
  <si>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</si>
  <si>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</si>
  <si>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</si>
  <si>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</si>
  <si>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</si>
  <si>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</si>
  <si>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</si>
  <si>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</si>
  <si>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</si>
  <si>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</si>
  <si>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</si>
  <si>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</si>
  <si>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</si>
  <si>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</si>
  <si>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</si>
  <si>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</si>
  <si>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</si>
  <si>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</si>
  <si>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</si>
  <si>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</si>
  <si>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</si>
  <si>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</si>
  <si>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</si>
  <si>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</si>
  <si>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</si>
  <si>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</si>
  <si>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</si>
  <si>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</si>
  <si>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</si>
  <si>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</si>
  <si>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</si>
  <si>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</si>
  <si>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</si>
  <si>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</si>
  <si>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</si>
  <si>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</si>
  <si>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</si>
  <si>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</si>
  <si>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</si>
  <si>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</si>
  <si>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</si>
  <si>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</si>
  <si>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</si>
  <si>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</si>
  <si>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</si>
  <si>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</si>
  <si>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</si>
  <si>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</si>
  <si>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</si>
  <si>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</si>
  <si>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</si>
  <si>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</si>
  <si>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</si>
  <si>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</si>
  <si>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</si>
  <si>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</si>
  <si>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</si>
  <si>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</si>
  <si>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</si>
  <si>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</si>
  <si>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</si>
  <si>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</si>
  <si>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</si>
  <si>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</si>
  <si>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</si>
  <si>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</si>
  <si>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</si>
  <si>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</si>
  <si>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</si>
  <si>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</si>
  <si>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</si>
  <si>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</si>
  <si>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</si>
  <si>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</si>
  <si>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</si>
  <si>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</si>
  <si>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</si>
  <si>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</si>
  <si>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</si>
  <si>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</si>
  <si>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</si>
  <si>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</si>
  <si>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</si>
  <si>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</si>
  <si>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</si>
  <si>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</si>
  <si>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</si>
  <si>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</si>
  <si>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</si>
  <si>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</si>
  <si>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</si>
  <si>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</si>
  <si>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</si>
  <si>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</si>
  <si>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</si>
  <si>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</si>
  <si>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</si>
  <si>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</si>
  <si>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</si>
  <si>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</si>
  <si>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</si>
  <si>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</si>
  <si>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</si>
  <si>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</si>
  <si>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</si>
  <si>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</si>
  <si>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</si>
  <si>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</si>
  <si>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</si>
  <si>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</si>
  <si>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</si>
  <si>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</si>
  <si>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</si>
  <si>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</si>
  <si>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</si>
  <si>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</si>
  <si>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</si>
  <si>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</si>
  <si>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</si>
  <si>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</si>
  <si>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</si>
  <si>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</si>
  <si>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</si>
  <si>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</si>
  <si>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</si>
  <si>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</si>
  <si>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</si>
  <si>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</si>
  <si>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</si>
  <si>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</si>
  <si>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</si>
  <si>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</si>
  <si>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</si>
  <si>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</si>
  <si>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</si>
  <si>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</si>
  <si>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</si>
  <si>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</si>
  <si>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</si>
  <si>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</si>
  <si>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</si>
  <si>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</si>
  <si>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</si>
  <si>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</si>
  <si>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</si>
  <si>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</si>
  <si>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</si>
  <si>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</si>
  <si>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</si>
  <si>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</si>
  <si>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</si>
  <si>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</si>
  <si>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</si>
  <si>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</si>
  <si>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</si>
  <si>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</si>
  <si>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</si>
  <si>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</si>
  <si>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</si>
  <si>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</si>
  <si>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</si>
  <si>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</si>
  <si>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</si>
  <si>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</si>
  <si>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</si>
  <si>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</si>
  <si>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</si>
  <si>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</si>
  <si>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</si>
  <si>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</si>
  <si>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</si>
  <si>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</si>
  <si>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</si>
  <si>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</si>
  <si>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</si>
  <si>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</si>
  <si>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</si>
  <si>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</si>
  <si>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</si>
  <si>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</si>
  <si>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</si>
  <si>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</si>
  <si>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</si>
  <si>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</si>
  <si>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</si>
  <si>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</si>
  <si>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</si>
  <si>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</si>
  <si>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</si>
  <si>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</si>
  <si>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</si>
  <si>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</si>
  <si>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</si>
  <si>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</si>
  <si>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</si>
  <si>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</si>
  <si>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</si>
  <si>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</si>
  <si>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</si>
  <si>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</si>
  <si>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</si>
  <si>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</si>
  <si>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</si>
  <si>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</si>
  <si>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</si>
  <si>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</si>
  <si>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</si>
  <si>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</si>
  <si>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</si>
  <si>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</si>
  <si>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</si>
  <si>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</si>
  <si>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</si>
  <si>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</si>
  <si>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</si>
  <si>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</si>
  <si>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</si>
  <si>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</si>
  <si>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</si>
  <si>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</si>
  <si>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</si>
  <si>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</si>
  <si>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</si>
  <si>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</si>
  <si>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</si>
  <si>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</si>
  <si>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</si>
  <si>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</si>
  <si>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</si>
  <si>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</si>
  <si>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</si>
  <si>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</si>
  <si>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</si>
  <si>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</si>
  <si>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</si>
  <si>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</si>
  <si>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</si>
  <si>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</si>
  <si>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</si>
  <si>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</si>
  <si>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</si>
  <si>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</si>
  <si>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</si>
  <si>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</si>
  <si>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</si>
  <si>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</si>
  <si>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</si>
  <si>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</si>
  <si>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</si>
  <si>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</si>
  <si>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</si>
  <si>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</si>
  <si>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</si>
  <si>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</si>
  <si>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</si>
  <si>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</si>
  <si>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</si>
  <si>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</si>
  <si>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</si>
  <si>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</si>
  <si>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</si>
  <si>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</si>
  <si>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</si>
  <si>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</si>
  <si>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</si>
  <si>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</si>
  <si>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</si>
  <si>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</si>
  <si>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</si>
  <si>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</si>
  <si>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</si>
  <si>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</si>
  <si>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</si>
  <si>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</si>
  <si>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</si>
  <si>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</si>
  <si>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</si>
  <si>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</si>
  <si>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</si>
  <si>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</si>
  <si>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</si>
  <si>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</si>
  <si>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</si>
  <si>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</si>
  <si>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</si>
  <si>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</si>
  <si>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</si>
  <si>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</si>
  <si>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</si>
  <si>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</si>
  <si>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</si>
  <si>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</si>
  <si>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</si>
  <si>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</si>
  <si>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</si>
  <si>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</si>
  <si>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</si>
  <si>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</si>
  <si>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</si>
  <si>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</si>
  <si>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</si>
  <si>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</si>
  <si>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</si>
  <si>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</si>
  <si>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</si>
  <si>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</si>
  <si>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</si>
  <si>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</si>
  <si>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</si>
  <si>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</si>
  <si>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</si>
  <si>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</si>
  <si>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</si>
  <si>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</si>
  <si>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</si>
  <si>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</si>
  <si>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</si>
  <si>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</si>
  <si>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</si>
  <si>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</si>
  <si>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</si>
  <si>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</si>
  <si>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</si>
  <si>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</si>
  <si>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</si>
  <si>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</si>
  <si>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</si>
  <si>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</si>
  <si>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</si>
  <si>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</si>
  <si>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</si>
  <si>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</si>
  <si>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</si>
  <si>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</si>
  <si>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</si>
  <si>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</si>
  <si>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</si>
  <si>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</si>
  <si>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</si>
  <si>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</si>
  <si>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</si>
  <si>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</si>
  <si>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</si>
  <si>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</si>
  <si>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</si>
  <si>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</si>
  <si>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</si>
  <si>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</si>
  <si>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</si>
  <si>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</si>
  <si>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</si>
  <si>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</si>
  <si>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</si>
  <si>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</si>
  <si>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</si>
  <si>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</si>
  <si>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</si>
  <si>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</si>
  <si>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</si>
  <si>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</si>
  <si>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</si>
  <si>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</si>
  <si>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</si>
  <si>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</si>
  <si>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</si>
  <si>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</si>
  <si>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</si>
  <si>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</si>
  <si>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</si>
  <si>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</si>
  <si>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</si>
  <si>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</si>
  <si>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</si>
  <si>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</si>
  <si>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</si>
  <si>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</si>
  <si>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</si>
  <si>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</si>
  <si>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</si>
  <si>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</si>
  <si>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</si>
  <si>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</si>
  <si>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</si>
  <si>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</si>
  <si>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</si>
  <si>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</si>
  <si>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</si>
  <si>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</si>
  <si>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</si>
  <si>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</si>
  <si>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</si>
  <si>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</si>
  <si>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</si>
  <si>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</si>
  <si>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</si>
  <si>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</si>
  <si>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</si>
  <si>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</si>
  <si>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</si>
  <si>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</si>
  <si>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</si>
  <si>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</si>
  <si>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</si>
  <si>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</si>
  <si>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</si>
  <si>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</si>
  <si>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</si>
  <si>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</si>
  <si>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</si>
  <si>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</si>
  <si>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</si>
  <si>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</si>
  <si>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</si>
  <si>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</si>
  <si>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</si>
  <si>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</si>
  <si>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</si>
  <si>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</si>
  <si>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</si>
  <si>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</si>
  <si>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</si>
  <si>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</si>
  <si>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</si>
  <si>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</si>
  <si>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</si>
  <si>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</si>
  <si>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</si>
  <si>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</si>
  <si>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</si>
  <si>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</si>
  <si>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</si>
  <si>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</si>
  <si>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</si>
  <si>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</si>
  <si>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</si>
  <si>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</si>
  <si>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</si>
  <si>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</si>
  <si>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</si>
  <si>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</si>
  <si>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</si>
  <si>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</si>
  <si>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</si>
  <si>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</si>
  <si>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</si>
  <si>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</si>
  <si>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</si>
  <si>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</si>
  <si>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</si>
  <si>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</si>
  <si>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</si>
  <si>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</si>
  <si>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</si>
  <si>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</si>
  <si>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</si>
  <si>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</si>
  <si>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</si>
  <si>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</si>
  <si>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</si>
  <si>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</si>
  <si>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</si>
  <si>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</si>
  <si>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</si>
  <si>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</si>
  <si>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</si>
  <si>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</si>
  <si>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</si>
  <si>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</si>
  <si>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</si>
  <si>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</si>
  <si>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</si>
  <si>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</si>
  <si>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</si>
  <si>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</si>
  <si>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</si>
  <si>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</si>
  <si>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</si>
  <si>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</si>
  <si>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</si>
  <si>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</si>
  <si>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</si>
  <si>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</si>
  <si>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</si>
  <si>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</si>
  <si>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</si>
  <si>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</si>
  <si>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</si>
  <si>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</si>
  <si>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</si>
  <si>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</si>
  <si>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</si>
  <si>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</si>
  <si>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</si>
  <si>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</si>
  <si>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</si>
  <si>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</si>
  <si>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</si>
  <si>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</si>
  <si>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</si>
  <si>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</si>
  <si>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</si>
  <si>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</si>
  <si>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</si>
  <si>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</si>
  <si>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</si>
  <si>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</si>
  <si>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</si>
  <si>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</si>
  <si>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</si>
  <si>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</si>
  <si>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</si>
  <si>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</si>
  <si>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</si>
  <si>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</si>
  <si>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</si>
  <si>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</si>
  <si>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</si>
  <si>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</si>
  <si>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</si>
  <si>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</si>
  <si>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</si>
  <si>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</si>
  <si>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</si>
  <si>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</si>
  <si>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</si>
  <si>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</si>
  <si>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</si>
  <si>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</si>
  <si>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</si>
  <si>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</si>
  <si>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</si>
  <si>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</si>
  <si>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</si>
  <si>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</si>
  <si>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</si>
  <si>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</si>
  <si>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</si>
  <si>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</si>
  <si>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</si>
  <si>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</si>
  <si>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</si>
  <si>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</si>
  <si>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</si>
  <si>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</si>
  <si>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</si>
  <si>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</si>
  <si>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</si>
  <si>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</si>
  <si>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</si>
  <si>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</si>
  <si>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</si>
  <si>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</si>
  <si>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</si>
  <si>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</si>
  <si>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</si>
  <si>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</si>
  <si>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</si>
  <si>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</si>
  <si>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</si>
  <si>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</si>
  <si>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</si>
  <si>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</si>
  <si>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</si>
  <si>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</si>
  <si>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</si>
  <si>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</si>
  <si>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</si>
  <si>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</si>
  <si>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</si>
  <si>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</si>
  <si>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</si>
  <si>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</si>
  <si>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</si>
  <si>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</si>
  <si>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</si>
  <si>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</si>
  <si>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</si>
  <si>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</si>
  <si>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</si>
  <si>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</si>
  <si>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</si>
  <si>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</si>
  <si>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</si>
  <si>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</si>
  <si>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</si>
  <si>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</si>
  <si>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</si>
  <si>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</si>
  <si>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</si>
  <si>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</si>
  <si>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</si>
  <si>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</si>
  <si>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</si>
  <si>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</si>
  <si>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</si>
  <si>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</si>
  <si>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</si>
  <si>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</si>
  <si>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</si>
  <si>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</si>
  <si>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</si>
  <si>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</si>
  <si>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</si>
  <si>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</si>
  <si>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</si>
  <si>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</si>
  <si>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</si>
  <si>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</si>
  <si>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</si>
  <si>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</si>
  <si>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</si>
  <si>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</si>
  <si>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</si>
  <si>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</si>
  <si>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</si>
  <si>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</si>
  <si>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</si>
  <si>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</si>
  <si>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</si>
  <si>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</si>
  <si>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</si>
  <si>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</si>
  <si>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</si>
  <si>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</si>
  <si>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</si>
  <si>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</si>
  <si>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</si>
  <si>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</si>
  <si>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</si>
  <si>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</si>
  <si>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</si>
  <si>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</si>
  <si>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</si>
  <si>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</si>
  <si>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</si>
  <si>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</si>
  <si>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</si>
  <si>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</si>
  <si>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</si>
  <si>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</si>
  <si>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</si>
  <si>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</si>
  <si>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</si>
  <si>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</si>
  <si>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</si>
  <si>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</si>
  <si>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</si>
  <si>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</si>
  <si>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</si>
  <si>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</si>
  <si>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</si>
  <si>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</si>
  <si>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</si>
  <si>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</si>
  <si>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</si>
  <si>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</si>
  <si>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</si>
  <si>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</si>
  <si>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</si>
  <si>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</si>
  <si>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</si>
  <si>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</si>
  <si>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</si>
  <si>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</si>
  <si>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</si>
  <si>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</si>
  <si>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</si>
  <si>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</si>
  <si>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</si>
  <si>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</si>
  <si>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</si>
  <si>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</si>
  <si>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</si>
  <si>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</si>
  <si>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</si>
  <si>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</si>
  <si>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</si>
  <si>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</si>
  <si>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</si>
  <si>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</si>
  <si>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</si>
  <si>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</si>
  <si>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</si>
  <si>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</si>
  <si>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</si>
  <si>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</si>
  <si>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</si>
  <si>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</si>
  <si>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</si>
  <si>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</si>
  <si>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</si>
  <si>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</si>
  <si>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</si>
  <si>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</si>
  <si>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</si>
  <si>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</si>
  <si>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</si>
  <si>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</si>
  <si>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</si>
  <si>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</si>
  <si>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</si>
  <si>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</si>
  <si>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</si>
  <si>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</si>
  <si>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</si>
  <si>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</si>
  <si>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</si>
  <si>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</si>
  <si>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</si>
  <si>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</si>
  <si>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</si>
  <si>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</si>
  <si>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</si>
  <si>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</si>
  <si>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</si>
  <si>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</si>
  <si>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</si>
  <si>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</si>
  <si>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</si>
  <si>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</si>
  <si>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</si>
  <si>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</si>
  <si>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</si>
  <si>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</si>
  <si>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</si>
  <si>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</si>
  <si>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</si>
  <si>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</si>
  <si>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</si>
  <si>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</si>
  <si>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</si>
  <si>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</si>
  <si>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</si>
  <si>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</si>
  <si>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</si>
  <si>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</si>
  <si>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</si>
  <si>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</si>
  <si>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</si>
  <si>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</si>
  <si>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</si>
  <si>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</si>
  <si>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</si>
  <si>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</si>
  <si>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</si>
  <si>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</si>
  <si>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</si>
  <si>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</si>
  <si>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</si>
  <si>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</si>
  <si>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</si>
  <si>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</si>
  <si>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</si>
  <si>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</si>
  <si>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</si>
  <si>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</si>
  <si>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</si>
  <si>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</si>
  <si>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</si>
  <si>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</si>
  <si>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</si>
  <si>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</si>
  <si>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</si>
  <si>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</si>
  <si>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</si>
  <si>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</si>
  <si>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</si>
  <si>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</si>
  <si>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</si>
  <si>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</si>
  <si>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</si>
  <si>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</si>
  <si>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</si>
  <si>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</si>
  <si>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</si>
  <si>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</si>
  <si>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</si>
  <si>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</si>
  <si>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</si>
  <si>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</si>
  <si>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</si>
  <si>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</si>
  <si>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</si>
  <si>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</si>
  <si>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</si>
  <si>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</si>
  <si>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</si>
  <si>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</si>
  <si>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</si>
  <si>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</si>
  <si>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</si>
  <si>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</si>
  <si>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</si>
  <si>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</si>
  <si>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</si>
  <si>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</si>
  <si>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</si>
  <si>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</si>
  <si>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</si>
  <si>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</si>
  <si>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</si>
  <si>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</si>
  <si>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</si>
  <si>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</si>
  <si>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</si>
  <si>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</si>
  <si>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</si>
  <si>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</si>
  <si>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</si>
  <si>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</si>
  <si>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</si>
  <si>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</si>
  <si>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</si>
  <si>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</si>
  <si>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</si>
  <si>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</si>
  <si>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</si>
  <si>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</si>
  <si>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</si>
  <si>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</si>
  <si>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</si>
  <si>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</si>
  <si>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</si>
  <si>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</si>
  <si>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</si>
  <si>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</si>
  <si>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</si>
  <si>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</si>
  <si>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</si>
  <si>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</si>
  <si>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</si>
  <si>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</si>
  <si>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</si>
  <si>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</si>
  <si>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</si>
  <si>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</si>
  <si>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</si>
  <si>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</si>
  <si>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</si>
  <si>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</si>
  <si>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</si>
  <si>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</si>
  <si>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</si>
  <si>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</si>
  <si>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</si>
  <si>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</si>
  <si>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</si>
  <si>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</si>
  <si>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</si>
  <si>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</si>
  <si>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</si>
  <si>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</si>
  <si>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</si>
  <si>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</si>
  <si>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</si>
  <si>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</si>
  <si>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</si>
  <si>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</si>
  <si>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</si>
  <si>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</si>
  <si>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</si>
  <si>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</si>
  <si>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</si>
  <si>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</si>
  <si>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</si>
  <si>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</si>
  <si>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</si>
  <si>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</si>
  <si>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</si>
  <si>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</si>
  <si>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</si>
  <si>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</si>
  <si>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</si>
  <si>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</si>
  <si>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</si>
  <si>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</si>
  <si>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</si>
  <si>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</si>
  <si>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</si>
  <si>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</si>
  <si>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</si>
  <si>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</si>
  <si>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</si>
  <si>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</si>
  <si>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</si>
  <si>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</si>
  <si>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</si>
  <si>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</si>
  <si>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</si>
  <si>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</si>
  <si>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</si>
  <si>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</si>
  <si>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</si>
  <si>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</si>
  <si>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</si>
  <si>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</si>
  <si>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</si>
  <si>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</si>
  <si>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</si>
  <si>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</si>
  <si>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</si>
  <si>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</si>
  <si>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</si>
  <si>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</si>
  <si>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</si>
  <si>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</si>
  <si>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</si>
  <si>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</si>
  <si>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</si>
  <si>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</si>
  <si>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</si>
  <si>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</si>
  <si>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</si>
  <si>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</si>
  <si>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</si>
  <si>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</si>
  <si>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</si>
  <si>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</si>
  <si>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</si>
  <si>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</si>
  <si>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</si>
  <si>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</si>
  <si>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</si>
  <si>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</si>
  <si>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</si>
  <si>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</si>
  <si>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</si>
  <si>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</si>
  <si>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</si>
  <si>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</si>
  <si>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</si>
  <si>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</si>
  <si>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</si>
  <si>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</si>
  <si>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</si>
  <si>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</si>
  <si>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</si>
  <si>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</si>
  <si>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</si>
  <si>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</si>
  <si>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</si>
  <si>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</si>
  <si>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</si>
  <si>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</si>
  <si>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</si>
  <si>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</si>
  <si>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</si>
  <si>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</si>
  <si>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</si>
  <si>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</si>
  <si>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</si>
  <si>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</si>
  <si>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</si>
  <si>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</si>
  <si>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</si>
  <si>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</si>
  <si>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</si>
  <si>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</si>
  <si>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</si>
  <si>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</si>
  <si>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</si>
  <si>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</si>
  <si>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</si>
  <si>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</si>
  <si>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</si>
  <si>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</si>
  <si>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</si>
  <si>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</si>
  <si>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</si>
  <si>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</si>
  <si>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</si>
  <si>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</si>
  <si>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</si>
  <si>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</si>
  <si>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</si>
  <si>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</si>
  <si>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</si>
  <si>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</si>
  <si>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</si>
  <si>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</si>
  <si>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</si>
  <si>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</si>
  <si>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</si>
  <si>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</si>
  <si>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</si>
  <si>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</si>
  <si>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</si>
  <si>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</si>
  <si>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</si>
  <si>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</si>
  <si>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</si>
  <si>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</si>
  <si>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</si>
  <si>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</si>
  <si>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</si>
  <si>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</si>
  <si>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</si>
  <si>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</si>
  <si>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</si>
  <si>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</si>
  <si>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</si>
  <si>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</si>
  <si>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</si>
  <si>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</si>
  <si>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</si>
  <si>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</si>
  <si>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</si>
  <si>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</si>
  <si>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</si>
  <si>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</si>
  <si>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</si>
  <si>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</si>
  <si>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</si>
  <si>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</si>
  <si>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</si>
  <si>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</si>
  <si>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</si>
  <si>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</si>
  <si>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</si>
  <si>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</si>
  <si>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</si>
  <si>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</si>
  <si>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</si>
  <si>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</si>
  <si>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</si>
  <si>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</si>
  <si>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</si>
  <si>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</si>
  <si>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</si>
  <si>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</si>
  <si>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</si>
  <si>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</si>
  <si>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</si>
  <si>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</si>
  <si>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</si>
  <si>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</si>
  <si>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</si>
  <si>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</si>
  <si>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</si>
  <si>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</si>
  <si>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</si>
  <si>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</si>
  <si>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</si>
  <si>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</si>
  <si>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</si>
  <si>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</si>
  <si>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</si>
  <si>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</si>
  <si>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</si>
  <si>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</si>
  <si>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</si>
  <si>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</si>
  <si>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</si>
  <si>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</si>
  <si>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</si>
  <si>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</si>
  <si>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</si>
  <si>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</si>
  <si>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</si>
  <si>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</si>
  <si>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</si>
  <si>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</si>
  <si>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</si>
  <si>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</si>
  <si>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</si>
  <si>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</si>
  <si>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</si>
  <si>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</si>
  <si>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</si>
  <si>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</si>
  <si>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</si>
  <si>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</si>
  <si>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</si>
  <si>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</si>
  <si>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</si>
  <si>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</si>
  <si>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</si>
  <si>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</si>
  <si>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</si>
  <si>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</si>
  <si>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</si>
  <si>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</si>
  <si>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</si>
  <si>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</si>
  <si>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</si>
  <si>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</si>
  <si>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</si>
  <si>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</si>
  <si>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</si>
  <si>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</si>
  <si>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</si>
  <si>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</si>
  <si>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</si>
  <si>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</si>
  <si>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</si>
  <si>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</si>
  <si>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</si>
  <si>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</si>
  <si>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</si>
  <si>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</si>
  <si>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</si>
  <si>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</si>
  <si>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</si>
  <si>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</si>
  <si>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</si>
  <si>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</si>
  <si>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</si>
  <si>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</si>
  <si>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</si>
  <si>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</si>
  <si>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</si>
  <si>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</si>
  <si>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</si>
  <si>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</si>
  <si>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</si>
  <si>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</si>
  <si>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</si>
  <si>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</si>
  <si>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</si>
  <si>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</si>
  <si>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</si>
  <si>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</si>
  <si>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</si>
  <si>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</si>
  <si>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</si>
  <si>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</si>
  <si>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</si>
  <si>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</si>
  <si>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</si>
  <si>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</si>
  <si>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</si>
  <si>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</si>
  <si>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</si>
  <si>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</si>
  <si>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</si>
  <si>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</si>
  <si>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</si>
  <si>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</si>
  <si>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</si>
  <si>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</si>
  <si>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</si>
  <si>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</si>
  <si>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</si>
  <si>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</si>
  <si>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</si>
  <si>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</si>
  <si>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</si>
  <si>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</si>
  <si>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</si>
  <si>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</si>
  <si>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</si>
  <si>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</si>
  <si>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</si>
  <si>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</si>
  <si>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</si>
  <si>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</si>
  <si>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</si>
  <si>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</si>
  <si>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</si>
  <si>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</si>
  <si>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</si>
  <si>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</si>
  <si>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</si>
  <si>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</si>
  <si>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</si>
  <si>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</si>
  <si>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</si>
  <si>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</si>
  <si>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</si>
  <si>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</si>
  <si>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</si>
  <si>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</si>
  <si>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</si>
  <si>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</si>
  <si>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</si>
  <si>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</si>
  <si>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</si>
  <si>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</si>
  <si>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</si>
  <si>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</si>
  <si>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</si>
  <si>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</si>
  <si>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</si>
  <si>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</si>
  <si>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</si>
  <si>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</si>
  <si>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</si>
  <si>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</si>
  <si>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</si>
  <si>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</si>
  <si>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</si>
  <si>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</si>
  <si>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</si>
  <si>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</si>
  <si>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</si>
  <si>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</si>
  <si>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</si>
  <si>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</si>
  <si>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</si>
  <si>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</si>
  <si>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</si>
  <si>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</si>
  <si>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</si>
  <si>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</si>
  <si>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</si>
  <si>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</si>
  <si>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</si>
  <si>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</si>
  <si>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</si>
  <si>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</si>
  <si>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</si>
  <si>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</si>
  <si>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</si>
  <si>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</si>
  <si>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</si>
  <si>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</si>
  <si>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</si>
  <si>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</si>
  <si>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</si>
  <si>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</si>
  <si>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</si>
  <si>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</si>
  <si>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</si>
  <si>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</si>
  <si>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</si>
  <si>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</si>
  <si>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</si>
  <si>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</si>
  <si>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</si>
  <si>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</si>
  <si>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</si>
  <si>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</si>
  <si>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</si>
  <si>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</si>
  <si>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</si>
  <si>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</si>
  <si>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</si>
  <si>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</si>
  <si>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</si>
  <si>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</si>
  <si>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</si>
  <si>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</si>
  <si>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</si>
  <si>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</si>
  <si>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</si>
  <si>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</si>
  <si>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</si>
  <si>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</si>
  <si>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</si>
  <si>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</si>
  <si>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</si>
  <si>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</si>
  <si>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</si>
  <si>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</si>
  <si>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</si>
  <si>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</si>
  <si>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</si>
  <si>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</si>
  <si>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</si>
  <si>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</si>
  <si>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</si>
  <si>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</si>
  <si>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</si>
  <si>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</si>
  <si>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</si>
  <si>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</si>
  <si>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</si>
  <si>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</si>
  <si>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</si>
  <si>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</si>
  <si>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</si>
  <si>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</si>
  <si>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</si>
  <si>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</si>
  <si>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</si>
  <si>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</si>
  <si>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</si>
  <si>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</si>
  <si>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</si>
  <si>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</si>
  <si>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</si>
  <si>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</si>
  <si>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</si>
  <si>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</si>
  <si>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</si>
  <si>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</si>
  <si>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</si>
  <si>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</si>
  <si>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</si>
  <si>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</si>
  <si>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</si>
  <si>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</si>
  <si>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</si>
  <si>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</si>
  <si>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</si>
  <si>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</si>
  <si>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</si>
  <si>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</si>
  <si>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</si>
  <si>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</si>
  <si>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</si>
  <si>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</si>
  <si>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</si>
  <si>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</si>
  <si>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</si>
  <si>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</si>
  <si>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</si>
  <si>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</si>
  <si>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</si>
  <si>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</si>
  <si>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</si>
  <si>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</si>
  <si>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</si>
  <si>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</si>
  <si>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</si>
  <si>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</si>
  <si>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</si>
  <si>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</si>
  <si>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</si>
  <si>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</si>
  <si>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</si>
  <si>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</si>
  <si>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</si>
  <si>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</si>
  <si>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</si>
  <si>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</si>
  <si>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</si>
  <si>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</si>
  <si>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</si>
  <si>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</si>
  <si>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</si>
  <si>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</si>
  <si>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</si>
  <si>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</si>
  <si>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</si>
  <si>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</si>
  <si>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</si>
  <si>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</si>
  <si>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</si>
  <si>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</si>
  <si>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</si>
  <si>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</si>
  <si>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</si>
  <si>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</si>
  <si>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</si>
  <si>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</si>
  <si>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</si>
  <si>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</si>
  <si>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</si>
  <si>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</si>
  <si>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</si>
  <si>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</si>
  <si>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</si>
  <si>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</si>
  <si>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</si>
  <si>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</si>
  <si>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</si>
  <si>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</si>
  <si>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</si>
  <si>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</si>
  <si>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</si>
  <si>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</si>
  <si>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</si>
  <si>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</si>
  <si>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</si>
  <si>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</si>
  <si>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</si>
  <si>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</si>
  <si>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</si>
  <si>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</si>
  <si>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</si>
  <si>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</si>
  <si>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</si>
  <si>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</si>
  <si>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</si>
  <si>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</si>
  <si>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</si>
  <si>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</si>
  <si>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</si>
  <si>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</si>
  <si>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</si>
  <si>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</si>
  <si>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</si>
  <si>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</si>
  <si>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</si>
  <si>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</si>
  <si>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</si>
  <si>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</si>
  <si>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</si>
  <si>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</si>
  <si>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</si>
  <si>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</si>
  <si>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</si>
  <si>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</si>
  <si>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</si>
  <si>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</si>
  <si>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</si>
  <si>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</si>
  <si>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</si>
  <si>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</si>
  <si>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</si>
  <si>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</si>
  <si>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</si>
  <si>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</si>
  <si>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</si>
  <si>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</si>
  <si>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</si>
  <si>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</si>
  <si>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</si>
  <si>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</si>
  <si>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</si>
  <si>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</si>
  <si>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</si>
  <si>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</si>
  <si>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</si>
  <si>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</si>
  <si>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</si>
  <si>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</si>
  <si>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</si>
  <si>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</si>
  <si>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</si>
  <si>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</si>
  <si>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</si>
  <si>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</si>
  <si>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</si>
  <si>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</si>
  <si>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</si>
  <si>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</si>
  <si>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</si>
  <si>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</si>
  <si>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</si>
  <si>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</si>
  <si>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</si>
  <si>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</si>
  <si>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</si>
  <si>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</si>
  <si>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</si>
  <si>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</si>
  <si>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</si>
  <si>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</si>
  <si>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</si>
  <si>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</si>
  <si>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</si>
  <si>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</si>
  <si>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</si>
  <si>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</si>
  <si>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</si>
  <si>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</si>
  <si>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</si>
  <si>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</si>
  <si>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</si>
  <si>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</si>
  <si>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</si>
  <si>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</si>
  <si>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</si>
  <si>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</si>
  <si>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</si>
  <si>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</si>
  <si>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</si>
  <si>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</si>
  <si>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</si>
  <si>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</si>
  <si>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</si>
  <si>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</si>
  <si>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</si>
  <si>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</si>
  <si>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</si>
  <si>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</si>
  <si>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</si>
  <si>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</si>
  <si>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</si>
  <si>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</si>
  <si>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</si>
  <si>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</si>
  <si>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</si>
  <si>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</si>
  <si>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</si>
  <si>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</si>
  <si>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</si>
  <si>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</si>
  <si>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</si>
  <si>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</si>
  <si>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</si>
  <si>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</si>
  <si>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</si>
  <si>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</si>
  <si>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</si>
  <si>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</si>
  <si>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</si>
  <si>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</si>
  <si>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</si>
  <si>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</si>
  <si>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</si>
  <si>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</si>
  <si>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</si>
  <si>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</si>
  <si>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</si>
  <si>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</si>
  <si>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</si>
  <si>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</si>
  <si>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</si>
  <si>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</si>
  <si>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</si>
  <si>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</si>
  <si>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</si>
  <si>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</si>
  <si>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</si>
  <si>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</si>
  <si>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</si>
  <si>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</si>
  <si>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</si>
  <si>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</si>
  <si>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</si>
  <si>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</si>
  <si>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</si>
  <si>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</si>
  <si>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</si>
  <si>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</si>
  <si>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</si>
  <si>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</si>
  <si>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</si>
  <si>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</si>
  <si>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</si>
  <si>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</si>
  <si>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</si>
  <si>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</si>
  <si>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</si>
  <si>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</si>
  <si>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</si>
  <si>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</si>
  <si>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</si>
  <si>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</si>
  <si>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</si>
  <si>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</si>
  <si>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</si>
  <si>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</si>
  <si>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</si>
  <si>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</si>
  <si>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</si>
  <si>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</si>
  <si>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</si>
  <si>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</si>
  <si>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</si>
  <si>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</si>
  <si>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</si>
  <si>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</si>
  <si>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</si>
  <si>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</si>
  <si>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</si>
  <si>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</si>
  <si>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</si>
  <si>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</si>
  <si>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</si>
  <si>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</si>
  <si>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</si>
  <si>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</si>
  <si>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</si>
  <si>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</si>
  <si>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</si>
  <si>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</si>
  <si>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</si>
  <si>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</si>
  <si>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</si>
  <si>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</si>
  <si>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</si>
  <si>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</si>
  <si>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</si>
  <si>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</si>
  <si>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</si>
  <si>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</si>
  <si>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</si>
  <si>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</si>
  <si>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</si>
  <si>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</si>
  <si>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</si>
  <si>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</si>
  <si>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</si>
  <si>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</si>
  <si>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</si>
  <si>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</si>
  <si>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</si>
  <si>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</si>
  <si>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</si>
  <si>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</si>
  <si>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</si>
  <si>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</si>
  <si>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</si>
  <si>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</si>
  <si>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</si>
  <si>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</si>
  <si>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</si>
  <si>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</si>
  <si>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</si>
  <si>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</si>
  <si>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</si>
  <si>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</si>
  <si>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</si>
  <si>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</si>
  <si>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</si>
  <si>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</si>
  <si>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</si>
  <si>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</si>
  <si>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</si>
  <si>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</si>
  <si>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</si>
  <si>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</si>
  <si>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</si>
  <si>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</si>
  <si>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</si>
  <si>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</si>
  <si>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</si>
  <si>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</si>
  <si>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</si>
  <si>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</si>
  <si>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</si>
  <si>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</si>
  <si>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</si>
  <si>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</si>
  <si>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</si>
  <si>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</si>
  <si>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</si>
  <si>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</si>
  <si>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</si>
  <si>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</si>
  <si>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</si>
  <si>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</si>
  <si>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</si>
  <si>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</si>
  <si>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</si>
  <si>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</si>
  <si>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</si>
  <si>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</si>
  <si>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</si>
  <si>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</si>
  <si>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</si>
  <si>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</si>
  <si>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</si>
  <si>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</si>
  <si>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</si>
  <si>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</si>
  <si>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</si>
  <si>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</si>
  <si>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</si>
  <si>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</si>
  <si>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</si>
  <si>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</si>
  <si>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</si>
  <si>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</si>
  <si>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</si>
  <si>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</si>
  <si>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</si>
  <si>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</si>
  <si>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</si>
  <si>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</si>
  <si>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</si>
  <si>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</si>
  <si>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</si>
  <si>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</si>
  <si>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</si>
  <si>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</si>
  <si>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</si>
  <si>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</si>
  <si>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</si>
  <si>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</si>
  <si>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</si>
  <si>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</si>
  <si>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</si>
  <si>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</si>
  <si>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</si>
  <si>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</si>
  <si>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</si>
  <si>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</si>
  <si>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</si>
  <si>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</si>
  <si>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</si>
  <si>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</si>
  <si>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</si>
  <si>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</si>
  <si>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</si>
  <si>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</si>
  <si>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</si>
  <si>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</si>
  <si>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</si>
  <si>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</si>
  <si>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</si>
  <si>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</si>
  <si>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</si>
  <si>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</si>
  <si>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</si>
  <si>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</si>
  <si>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</si>
  <si>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</si>
  <si>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</si>
  <si>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</si>
  <si>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</si>
  <si>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</si>
  <si>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</si>
  <si>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</si>
  <si>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</si>
  <si>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</si>
  <si>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</si>
  <si>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</si>
  <si>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</si>
  <si>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</si>
  <si>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</si>
  <si>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</si>
  <si>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</si>
  <si>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</si>
  <si>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</si>
  <si>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</si>
  <si>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</si>
  <si>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</si>
  <si>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</si>
  <si>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</si>
  <si>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</si>
  <si>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</si>
  <si>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</si>
  <si>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</si>
  <si>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</si>
  <si>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</si>
  <si>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</si>
  <si>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</si>
  <si>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</si>
  <si>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</si>
  <si>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</si>
  <si>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</si>
  <si>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</si>
  <si>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</si>
  <si>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</si>
  <si>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</si>
  <si>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</si>
  <si>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</si>
  <si>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</si>
  <si>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</si>
  <si>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</si>
  <si>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</si>
  <si>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</si>
  <si>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</si>
  <si>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</si>
  <si>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</si>
  <si>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</si>
  <si>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</si>
  <si>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</si>
  <si>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</si>
  <si>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</si>
  <si>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</si>
  <si>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</si>
  <si>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</si>
  <si>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</si>
  <si>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</si>
  <si>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</si>
  <si>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</si>
  <si>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</si>
  <si>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</si>
  <si>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</si>
  <si>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</si>
  <si>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</si>
  <si>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</si>
  <si>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</si>
  <si>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</si>
  <si>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</si>
  <si>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</si>
  <si>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</si>
  <si>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</si>
  <si>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</si>
  <si>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</si>
  <si>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</si>
  <si>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</si>
  <si>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</si>
  <si>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</si>
  <si>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</si>
  <si>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</si>
  <si>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</si>
  <si>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</si>
  <si>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</si>
  <si>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</si>
  <si>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</si>
  <si>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</si>
  <si>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</si>
  <si>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</si>
  <si>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</si>
  <si>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</si>
  <si>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</si>
  <si>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</si>
  <si>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</si>
  <si>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</si>
  <si>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</si>
  <si>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</si>
  <si>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</si>
  <si>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</si>
  <si>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</si>
  <si>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</si>
  <si>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</si>
  <si>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</si>
  <si>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</si>
  <si>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</si>
  <si>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</si>
  <si>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</si>
  <si>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</si>
  <si>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</si>
  <si>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</si>
  <si>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</si>
  <si>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</si>
  <si>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</si>
  <si>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</si>
  <si>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</si>
  <si>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</si>
  <si>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</si>
  <si>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</si>
  <si>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</si>
  <si>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</si>
  <si>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</si>
  <si>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</si>
  <si>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</si>
  <si>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</si>
  <si>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</si>
  <si>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</si>
  <si>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</si>
  <si>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</si>
  <si>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</si>
  <si>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</si>
  <si>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</si>
  <si>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</si>
  <si>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</si>
  <si>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</si>
  <si>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</si>
  <si>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</si>
  <si>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</si>
  <si>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</si>
  <si>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</si>
  <si>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</si>
  <si>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</si>
  <si>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</si>
  <si>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</si>
  <si>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</si>
  <si>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</si>
  <si>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</si>
  <si>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</si>
  <si>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</si>
  <si>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</si>
  <si>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</si>
  <si>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</si>
  <si>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</si>
  <si>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</si>
  <si>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</si>
  <si>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</si>
  <si>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</si>
  <si>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</si>
  <si>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</si>
  <si>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</si>
  <si>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</si>
  <si>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</si>
  <si>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</si>
  <si>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</si>
  <si>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</si>
  <si>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</si>
  <si>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</si>
  <si>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</si>
  <si>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</si>
  <si>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</si>
  <si>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</si>
  <si>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</si>
  <si>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</si>
  <si>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</si>
  <si>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</si>
  <si>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</si>
  <si>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</si>
  <si>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</si>
  <si>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</si>
  <si>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</si>
  <si>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</si>
  <si>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</si>
  <si>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</si>
  <si>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</si>
  <si>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</si>
  <si>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</si>
  <si>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</si>
  <si>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</si>
  <si>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</si>
  <si>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</si>
  <si>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</si>
  <si>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</si>
  <si>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</si>
  <si>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</si>
  <si>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</si>
  <si>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</si>
  <si>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</si>
  <si>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</si>
  <si>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</si>
  <si>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</si>
  <si>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</si>
  <si>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</si>
  <si>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</si>
  <si>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</si>
  <si>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</si>
  <si>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</si>
  <si>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</si>
  <si>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</si>
  <si>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</si>
  <si>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</si>
  <si>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</si>
  <si>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</si>
  <si>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</si>
  <si>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</si>
  <si>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</si>
  <si>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</si>
  <si>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</si>
  <si>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</si>
  <si>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</si>
  <si>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</si>
  <si>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</si>
  <si>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</si>
  <si>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</si>
  <si>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</si>
  <si>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</si>
  <si>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</si>
  <si>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</si>
  <si>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</si>
  <si>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</si>
  <si>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</si>
  <si>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</si>
  <si>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</si>
  <si>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</si>
  <si>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</si>
  <si>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</si>
  <si>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</si>
  <si>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</si>
  <si>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</si>
  <si>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</si>
  <si>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</si>
  <si>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</si>
  <si>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</si>
  <si>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</si>
  <si>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</si>
  <si>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</si>
  <si>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</si>
  <si>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</si>
  <si>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</si>
  <si>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</si>
  <si>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</si>
  <si>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</si>
  <si>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</si>
  <si>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</si>
  <si>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</si>
  <si>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</si>
  <si>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</si>
  <si>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</si>
  <si>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</si>
  <si>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</si>
  <si>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</si>
  <si>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</si>
  <si>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</si>
  <si>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</si>
  <si>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</si>
  <si>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</si>
  <si>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</si>
  <si>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</si>
  <si>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</si>
  <si>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</si>
  <si>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</si>
  <si>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</si>
  <si>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</si>
  <si>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</si>
  <si>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</si>
  <si>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</si>
  <si>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</si>
  <si>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</si>
  <si>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</si>
  <si>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</si>
  <si>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</si>
  <si>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</si>
  <si>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</si>
  <si>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</si>
  <si>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</si>
  <si>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</si>
  <si>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</si>
  <si>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</si>
  <si>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</si>
  <si>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</si>
  <si>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</si>
  <si>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</si>
  <si>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</si>
  <si>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</si>
  <si>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</si>
  <si>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</si>
  <si>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</si>
  <si>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</si>
  <si>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</si>
  <si>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</si>
  <si>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</si>
  <si>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</si>
  <si>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</si>
  <si>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</si>
  <si>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</si>
  <si>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</si>
  <si>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</si>
  <si>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</si>
  <si>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</si>
  <si>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</si>
  <si>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</si>
  <si>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</si>
  <si>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</si>
  <si>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</si>
  <si>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</si>
  <si>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</si>
  <si>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</si>
  <si>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</si>
  <si>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</si>
  <si>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</si>
  <si>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</si>
  <si>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</si>
  <si>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</si>
  <si>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</si>
  <si>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</si>
  <si>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</si>
  <si>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</si>
  <si>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</si>
  <si>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</si>
  <si>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</si>
  <si>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</si>
  <si>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</si>
  <si>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</si>
  <si>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</si>
  <si>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</si>
  <si>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</si>
  <si>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</si>
  <si>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</si>
  <si>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</si>
  <si>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</si>
  <si>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</si>
  <si>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</si>
  <si>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</si>
  <si>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</si>
  <si>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</si>
  <si>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</si>
  <si>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</si>
  <si>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</si>
  <si>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</si>
  <si>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</si>
  <si>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</si>
  <si>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</si>
  <si>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</si>
  <si>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</si>
  <si>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</si>
  <si>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</si>
  <si>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</si>
  <si>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</si>
  <si>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</si>
  <si>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</si>
  <si>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</si>
  <si>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</si>
  <si>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</si>
  <si>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</si>
  <si>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</si>
  <si>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</si>
  <si>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</si>
  <si>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</si>
  <si>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</si>
  <si>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</si>
  <si>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</si>
  <si>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</si>
  <si>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</si>
  <si>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</si>
  <si>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</si>
  <si>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</si>
  <si>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</si>
  <si>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</si>
  <si>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</si>
  <si>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</si>
  <si>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</si>
  <si>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</si>
  <si>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</si>
  <si>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</si>
  <si>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</si>
  <si>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</si>
  <si>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</si>
  <si>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</si>
  <si>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</si>
  <si>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</si>
  <si>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</si>
  <si>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</si>
  <si>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</si>
  <si>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</si>
  <si>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</si>
  <si>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</si>
  <si>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</si>
  <si>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</si>
  <si>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</si>
  <si>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</si>
  <si>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</si>
  <si>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</si>
  <si>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</si>
  <si>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</si>
  <si>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</si>
  <si>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</si>
  <si>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</si>
  <si>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</si>
  <si>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</si>
  <si>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</si>
  <si>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</si>
  <si>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</si>
  <si>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</si>
  <si>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</si>
  <si>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</si>
  <si>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</si>
  <si>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</si>
  <si>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</si>
  <si>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</si>
  <si>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</si>
  <si>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</si>
  <si>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</si>
  <si>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</si>
  <si>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</si>
  <si>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</si>
  <si>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</si>
  <si>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</si>
  <si>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</si>
  <si>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</si>
  <si>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</si>
  <si>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</si>
  <si>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</si>
  <si>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</si>
  <si>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</si>
  <si>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</si>
  <si>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</si>
  <si>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</si>
  <si>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</si>
  <si>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</si>
  <si>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</si>
  <si>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</si>
  <si>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</si>
  <si>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</si>
  <si>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</si>
  <si>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</si>
  <si>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</si>
  <si>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</si>
  <si>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</si>
  <si>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</si>
  <si>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</si>
  <si>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</si>
  <si>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</si>
  <si>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</si>
  <si>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</si>
  <si>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</si>
  <si>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</si>
  <si>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</si>
  <si>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</si>
  <si>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</si>
  <si>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</si>
  <si>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</si>
  <si>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</si>
  <si>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</si>
  <si>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</si>
  <si>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</si>
  <si>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</si>
  <si>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</si>
  <si>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</si>
  <si>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</si>
  <si>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</si>
  <si>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</si>
  <si>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</si>
  <si>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</si>
  <si>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</si>
  <si>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</si>
  <si>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</si>
  <si>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</si>
  <si>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</si>
  <si>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</si>
  <si>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</si>
  <si>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</si>
  <si>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</si>
  <si>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</si>
  <si>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</si>
  <si>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</si>
  <si>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</si>
  <si>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</si>
  <si>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</si>
  <si>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</si>
  <si>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</si>
  <si>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</si>
  <si>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</si>
  <si>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</si>
  <si>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</si>
  <si>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</si>
  <si>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</si>
  <si>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</si>
  <si>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</si>
  <si>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</si>
  <si>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</si>
  <si>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</si>
  <si>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</si>
  <si>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</si>
  <si>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</si>
  <si>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</si>
  <si>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</si>
  <si>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</si>
  <si>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</si>
  <si>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</si>
  <si>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</si>
  <si>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</si>
  <si>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</si>
  <si>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</si>
  <si>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</si>
  <si>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</si>
  <si>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</si>
  <si>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</si>
  <si>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</si>
  <si>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</si>
  <si>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</si>
  <si>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</si>
  <si>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</si>
  <si>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</si>
  <si>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</si>
  <si>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</si>
  <si>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</si>
  <si>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</si>
  <si>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</si>
  <si>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</si>
  <si>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</si>
  <si>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</si>
  <si>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</si>
  <si>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</si>
  <si>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</si>
  <si>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</si>
  <si>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</si>
  <si>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</si>
  <si>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</si>
  <si>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</si>
  <si>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</si>
  <si>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</si>
  <si>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</si>
  <si>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</si>
  <si>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</si>
  <si>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</si>
  <si>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</si>
  <si>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</si>
  <si>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</si>
  <si>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</si>
  <si>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</si>
  <si>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</si>
  <si>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</si>
  <si>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</si>
  <si>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</si>
  <si>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</si>
  <si>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</si>
  <si>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</si>
  <si>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</si>
  <si>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</si>
  <si>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</si>
  <si>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</si>
  <si>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</si>
  <si>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</si>
  <si>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</si>
  <si>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</si>
  <si>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</si>
  <si>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</si>
  <si>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</si>
  <si>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</si>
  <si>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</si>
  <si>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</si>
  <si>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</si>
  <si>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</si>
  <si>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</si>
  <si>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</si>
  <si>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</si>
  <si>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</si>
  <si>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</si>
  <si>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</si>
  <si>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</si>
  <si>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</si>
  <si>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</si>
  <si>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</si>
  <si>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</si>
  <si>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</si>
  <si>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</si>
  <si>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</si>
  <si>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</si>
  <si>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</si>
  <si>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</si>
  <si>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</si>
  <si>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</si>
  <si>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</si>
  <si>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</si>
  <si>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</si>
  <si>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</si>
  <si>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</si>
  <si>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</si>
  <si>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</si>
  <si>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</si>
  <si>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</si>
  <si>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</si>
  <si>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</si>
  <si>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</si>
  <si>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</si>
  <si>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</si>
  <si>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</si>
  <si>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</si>
  <si>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</si>
  <si>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</si>
  <si>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</si>
  <si>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</si>
  <si>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</si>
  <si>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</si>
  <si>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</si>
  <si>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</si>
  <si>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</si>
  <si>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</si>
  <si>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</si>
  <si>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</si>
  <si>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</si>
  <si>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</si>
  <si>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</si>
  <si>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</si>
  <si>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</si>
  <si>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</si>
  <si>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</si>
  <si>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</si>
  <si>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</si>
  <si>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</si>
  <si>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</si>
  <si>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</si>
  <si>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</si>
  <si>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</si>
  <si>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</si>
  <si>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</si>
  <si>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</si>
  <si>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</si>
  <si>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</si>
  <si>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</si>
  <si>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</si>
  <si>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</si>
  <si>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</si>
  <si>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</si>
  <si>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</si>
  <si>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</si>
  <si>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</si>
  <si>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</si>
  <si>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</si>
  <si>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</si>
  <si>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</si>
  <si>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</si>
  <si>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</si>
  <si>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</si>
  <si>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</si>
  <si>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</si>
  <si>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</si>
  <si>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</si>
  <si>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</si>
  <si>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</si>
  <si>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</si>
  <si>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</si>
  <si>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</si>
  <si>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</si>
  <si>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</si>
  <si>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</si>
  <si>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</si>
  <si>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</si>
  <si>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</si>
  <si>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</si>
  <si>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</si>
  <si>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</si>
  <si>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</si>
  <si>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</si>
  <si>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</si>
  <si>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</si>
  <si>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</si>
  <si>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</si>
  <si>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</si>
  <si>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</si>
  <si>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</si>
  <si>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</si>
  <si>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</si>
  <si>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</si>
  <si>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</si>
  <si>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</si>
  <si>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</si>
  <si>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</si>
  <si>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</si>
  <si>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</si>
  <si>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</si>
  <si>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</si>
  <si>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</si>
  <si>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</si>
  <si>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</si>
  <si>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</si>
  <si>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</si>
  <si>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</si>
  <si>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</si>
  <si>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</si>
  <si>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</si>
  <si>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</si>
  <si>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</si>
  <si>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</si>
  <si>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</si>
  <si>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</si>
  <si>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</si>
  <si>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</si>
  <si>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</si>
  <si>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</si>
  <si>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</si>
  <si>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</si>
  <si>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</si>
  <si>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</si>
  <si>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</si>
  <si>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</si>
  <si>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</si>
  <si>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</si>
  <si>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</si>
  <si>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</si>
  <si>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</si>
  <si>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</si>
  <si>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</si>
  <si>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</si>
  <si>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</si>
  <si>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</si>
  <si>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</si>
  <si>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</si>
  <si>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</si>
  <si>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</si>
  <si>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</si>
  <si>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</si>
  <si>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</si>
  <si>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</si>
  <si>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</si>
  <si>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</si>
  <si>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</si>
  <si>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</si>
  <si>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</si>
  <si>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</si>
  <si>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</si>
  <si>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</si>
  <si>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</si>
  <si>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</si>
  <si>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</si>
  <si>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</si>
  <si>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</si>
  <si>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</si>
  <si>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</si>
  <si>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</si>
  <si>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</si>
  <si>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</si>
  <si>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</si>
  <si>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</si>
  <si>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</si>
  <si>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</si>
  <si>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</si>
  <si>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</si>
  <si>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</si>
  <si>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</si>
  <si>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</si>
  <si>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</si>
  <si>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</si>
  <si>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</si>
  <si>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</si>
  <si>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</si>
  <si>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</si>
  <si>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</si>
  <si>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</si>
  <si>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</si>
  <si>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</si>
  <si>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</si>
  <si>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</si>
  <si>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</si>
  <si>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</si>
  <si>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</si>
  <si>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</si>
  <si>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</si>
  <si>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</si>
  <si>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</si>
  <si>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</si>
  <si>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</si>
  <si>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</si>
  <si>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</si>
  <si>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</si>
  <si>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</si>
  <si>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</si>
  <si>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</si>
  <si>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</si>
  <si>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</si>
  <si>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</si>
  <si>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</si>
  <si>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</si>
  <si>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</si>
  <si>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</si>
  <si>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</si>
  <si>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</si>
  <si>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</si>
  <si>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</si>
  <si>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</si>
  <si>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</si>
  <si>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</si>
  <si>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</si>
  <si>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</si>
  <si>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</si>
  <si>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</si>
  <si>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</si>
  <si>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</si>
  <si>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</si>
  <si>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</si>
  <si>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</si>
  <si>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</si>
  <si>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</si>
  <si>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</si>
  <si>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</si>
  <si>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</si>
  <si>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</si>
  <si>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</si>
  <si>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</si>
  <si>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</si>
  <si>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</si>
  <si>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</si>
  <si>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</si>
  <si>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</si>
  <si>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</si>
  <si>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</si>
  <si>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</si>
  <si>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</si>
  <si>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</si>
  <si>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</si>
  <si>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</si>
  <si>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</si>
  <si>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</si>
  <si>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</si>
  <si>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</si>
  <si>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</si>
  <si>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</si>
  <si>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</si>
  <si>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</si>
  <si>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</si>
  <si>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</si>
  <si>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</si>
  <si>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</si>
  <si>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</si>
  <si>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</si>
  <si>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</si>
  <si>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</si>
  <si>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</si>
  <si>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</si>
  <si>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</si>
  <si>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</si>
  <si>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</si>
  <si>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</si>
  <si>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</si>
  <si>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</si>
  <si>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</si>
  <si>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</si>
  <si>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</si>
  <si>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</si>
  <si>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</si>
  <si>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</si>
  <si>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</si>
  <si>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</si>
  <si>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</si>
  <si>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</si>
  <si>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</si>
  <si>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</si>
  <si>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</si>
  <si>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</si>
  <si>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</si>
  <si>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</si>
  <si>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</si>
  <si>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</si>
  <si>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</si>
  <si>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</si>
  <si>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</si>
  <si>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</si>
  <si>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</si>
  <si>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</si>
  <si>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</si>
  <si>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</si>
  <si>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</si>
  <si>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</si>
  <si>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</si>
  <si>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</si>
  <si>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</si>
  <si>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</si>
  <si>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</si>
  <si>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</si>
  <si>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</si>
  <si>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</si>
  <si>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</si>
  <si>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</si>
  <si>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</si>
  <si>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</si>
  <si>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</si>
  <si>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</si>
  <si>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</si>
  <si>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</si>
  <si>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</si>
  <si>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</si>
  <si>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</si>
  <si>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</si>
  <si>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</si>
  <si>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</si>
  <si>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</si>
  <si>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</si>
  <si>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</si>
  <si>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</si>
  <si>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</si>
  <si>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</si>
  <si>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</si>
  <si>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</si>
  <si>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</si>
  <si>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</si>
  <si>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</si>
  <si>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</si>
  <si>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</si>
  <si>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</si>
  <si>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</si>
  <si>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</si>
  <si>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</si>
  <si>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</si>
  <si>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</si>
  <si>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</si>
  <si>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</si>
  <si>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</si>
  <si>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</si>
  <si>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</si>
  <si>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</si>
  <si>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</si>
  <si>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</si>
  <si>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</si>
  <si>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</si>
  <si>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</si>
  <si>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</si>
  <si>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</si>
  <si>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</si>
  <si>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</si>
  <si>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</si>
  <si>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</si>
  <si>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</si>
  <si>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</si>
  <si>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</si>
  <si>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</si>
  <si>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</si>
  <si>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</si>
  <si>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</si>
  <si>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</si>
  <si>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</si>
  <si>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</si>
  <si>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</si>
  <si>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</si>
  <si>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</si>
  <si>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</si>
  <si>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</si>
  <si>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</si>
  <si>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</si>
  <si>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</si>
  <si>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</si>
  <si>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</si>
  <si>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</si>
  <si>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</si>
  <si>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</si>
  <si>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</si>
  <si>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</si>
  <si>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</si>
  <si>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</si>
  <si>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</si>
  <si>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</si>
  <si>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</si>
  <si>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</si>
  <si>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</si>
  <si>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</si>
  <si>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</si>
  <si>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</si>
  <si>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</si>
  <si>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</si>
  <si>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</si>
  <si>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</si>
  <si>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</si>
  <si>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</si>
  <si>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</si>
  <si>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</si>
  <si>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</si>
  <si>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</si>
  <si>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</si>
  <si>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</si>
  <si>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</si>
  <si>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</si>
  <si>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</si>
  <si>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</si>
  <si>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</si>
  <si>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</si>
  <si>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</si>
  <si>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</si>
  <si>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</si>
  <si>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</si>
  <si>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</si>
  <si>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</si>
  <si>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</si>
  <si>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</si>
  <si>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</si>
  <si>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</si>
  <si>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</si>
  <si>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</si>
  <si>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</si>
  <si>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</si>
  <si>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</si>
  <si>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</si>
  <si>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</si>
  <si>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</si>
  <si>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</si>
  <si>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</si>
  <si>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</si>
  <si>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</si>
  <si>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</si>
  <si>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</si>
  <si>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</si>
  <si>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</si>
  <si>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</si>
  <si>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</si>
  <si>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</si>
  <si>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</si>
  <si>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</si>
  <si>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</si>
  <si>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</si>
  <si>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</si>
  <si>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</si>
  <si>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</si>
  <si>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</si>
  <si>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</si>
  <si>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</si>
  <si>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</si>
  <si>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</si>
  <si>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</si>
  <si>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</si>
  <si>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</si>
  <si>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</si>
  <si>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</si>
  <si>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</si>
  <si>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</si>
  <si>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</si>
  <si>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</si>
  <si>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</si>
  <si>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</si>
  <si>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</si>
  <si>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</si>
  <si>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</si>
  <si>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</si>
  <si>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</si>
  <si>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</si>
  <si>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</si>
  <si>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</si>
  <si>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</si>
  <si>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</si>
  <si>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</si>
  <si>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</si>
  <si>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</si>
  <si>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</si>
  <si>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</si>
  <si>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</si>
  <si>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</si>
  <si>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</si>
  <si>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</si>
  <si>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</si>
  <si>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</si>
  <si>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</si>
  <si>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</si>
  <si>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</si>
  <si>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</si>
  <si>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</si>
  <si>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</si>
  <si>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</si>
  <si>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</si>
  <si>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</si>
  <si>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</si>
  <si>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</si>
  <si>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</si>
  <si>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</si>
  <si>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</si>
  <si>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</si>
  <si>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</si>
  <si>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</si>
  <si>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</si>
  <si>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</si>
  <si>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</si>
  <si>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</si>
  <si>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</si>
  <si>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</si>
  <si>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</si>
  <si>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</si>
  <si>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</si>
  <si>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</si>
  <si>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</si>
  <si>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</si>
  <si>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</si>
  <si>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</si>
  <si>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</si>
  <si>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</si>
  <si>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</si>
  <si>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</si>
  <si>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</si>
  <si>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</si>
  <si>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</si>
  <si>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</si>
  <si>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</si>
  <si>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</si>
  <si>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</si>
  <si>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</si>
  <si>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</si>
  <si>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</si>
  <si>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</si>
  <si>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</si>
  <si>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</si>
  <si>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</si>
  <si>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</si>
  <si>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</si>
  <si>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</si>
  <si>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</si>
  <si>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</si>
  <si>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</si>
  <si>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</si>
  <si>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</si>
  <si>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</si>
  <si>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</si>
  <si>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</si>
  <si>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</si>
  <si>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</si>
  <si>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</si>
  <si>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</si>
  <si>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</si>
  <si>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</si>
  <si>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</si>
  <si>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</si>
  <si>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</si>
  <si>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</si>
  <si>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</si>
  <si>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</si>
  <si>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</si>
  <si>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</si>
  <si>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</si>
  <si>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</si>
  <si>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</si>
  <si>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</si>
  <si>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</si>
  <si>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</si>
  <si>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</si>
  <si>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</si>
  <si>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</si>
  <si>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</si>
  <si>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</si>
  <si>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</si>
  <si>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</si>
  <si>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</si>
  <si>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</si>
  <si>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</si>
  <si>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</si>
  <si>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</si>
  <si>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</si>
  <si>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</si>
  <si>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</si>
  <si>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</si>
  <si>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</si>
  <si>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</si>
  <si>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</si>
  <si>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</si>
  <si>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</si>
  <si>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</si>
  <si>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</si>
  <si>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</si>
  <si>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</si>
  <si>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</si>
  <si>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</si>
  <si>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</si>
  <si>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</si>
  <si>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</si>
  <si>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</si>
  <si>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</si>
  <si>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</si>
  <si>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</si>
  <si>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</si>
  <si>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</si>
  <si>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</si>
  <si>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</si>
  <si>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</si>
  <si>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</si>
  <si>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</si>
  <si>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</si>
  <si>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</si>
  <si>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</si>
  <si>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</si>
  <si>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</si>
  <si>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</si>
  <si>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</si>
  <si>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</si>
  <si>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</si>
  <si>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</si>
  <si>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</si>
  <si>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</si>
  <si>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</si>
  <si>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</si>
  <si>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</si>
  <si>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</si>
  <si>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</si>
  <si>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</si>
  <si>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</si>
  <si>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</si>
  <si>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</si>
  <si>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</si>
  <si>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</si>
  <si>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</si>
  <si>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</si>
  <si>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</si>
  <si>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</si>
  <si>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</si>
  <si>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</si>
  <si>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</si>
  <si>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</si>
  <si>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</si>
  <si>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</si>
  <si>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</si>
  <si>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</si>
  <si>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</si>
  <si>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</si>
  <si>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</si>
  <si>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</si>
  <si>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</si>
  <si>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</si>
  <si>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</si>
  <si>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</si>
  <si>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</si>
  <si>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</si>
  <si>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</si>
  <si>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</si>
  <si>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</si>
  <si>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</si>
  <si>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</si>
  <si>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</si>
  <si>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</si>
  <si>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</si>
  <si>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</si>
  <si>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</si>
  <si>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</si>
  <si>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</si>
  <si>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</si>
  <si>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</si>
  <si>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</si>
  <si>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</si>
  <si>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</si>
  <si>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</si>
  <si>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</si>
  <si>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</si>
  <si>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</si>
  <si>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</si>
  <si>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</si>
  <si>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</si>
  <si>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</si>
  <si>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</si>
  <si>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</si>
  <si>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</si>
  <si>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</si>
  <si>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</si>
  <si>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</si>
  <si>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</si>
  <si>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</si>
  <si>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</si>
  <si>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</si>
  <si>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</si>
  <si>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</si>
  <si>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</si>
  <si>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</si>
  <si>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</si>
  <si>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</si>
  <si>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</si>
  <si>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</si>
  <si>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</si>
  <si>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</si>
  <si>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</si>
  <si>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</si>
  <si>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</si>
  <si>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</si>
  <si>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</si>
  <si>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</si>
  <si>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</si>
  <si>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</si>
  <si>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</si>
  <si>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</si>
  <si>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</si>
  <si>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</si>
  <si>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</si>
  <si>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</si>
  <si>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</si>
  <si>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</si>
  <si>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</si>
  <si>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</si>
  <si>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</si>
  <si>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</si>
  <si>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</si>
  <si>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</si>
  <si>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</si>
  <si>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</si>
  <si>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</si>
  <si>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</si>
  <si>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</si>
  <si>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</si>
  <si>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</si>
  <si>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</si>
  <si>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</si>
  <si>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</si>
  <si>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</si>
  <si>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</si>
  <si>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</si>
  <si>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</si>
  <si>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</si>
  <si>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</si>
  <si>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</si>
  <si>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</si>
  <si>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</si>
  <si>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</si>
  <si>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</si>
  <si>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</si>
  <si>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</si>
  <si>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</si>
  <si>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</si>
  <si>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</si>
  <si>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</si>
  <si>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</si>
  <si>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</si>
  <si>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</si>
  <si>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</si>
  <si>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</si>
  <si>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</si>
  <si>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</si>
  <si>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</si>
  <si>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</si>
  <si>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</si>
  <si>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</si>
  <si>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</si>
  <si>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</si>
  <si>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</si>
  <si>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</si>
  <si>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</si>
  <si>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</si>
  <si>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</si>
  <si>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</si>
  <si>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</si>
  <si>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</si>
  <si>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</si>
  <si>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</si>
  <si>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</si>
  <si>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</si>
  <si>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</si>
  <si>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</si>
  <si>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</si>
  <si>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</si>
  <si>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</si>
  <si>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</si>
  <si>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</si>
  <si>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</si>
  <si>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</si>
  <si>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</si>
  <si>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</si>
  <si>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</si>
  <si>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</si>
  <si>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</si>
  <si>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</si>
  <si>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</si>
  <si>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</si>
  <si>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</si>
  <si>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</si>
  <si>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</si>
  <si>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</si>
  <si>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</si>
  <si>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</si>
  <si>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</si>
  <si>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</si>
  <si>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</si>
  <si>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</si>
  <si>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</si>
  <si>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</si>
  <si>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</si>
  <si>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</si>
  <si>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</si>
  <si>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</si>
  <si>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</si>
  <si>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</si>
  <si>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</si>
  <si>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</si>
  <si>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</si>
  <si>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</si>
  <si>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</si>
  <si>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</si>
  <si>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</si>
  <si>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</si>
  <si>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</si>
  <si>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</si>
  <si>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</si>
  <si>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</si>
  <si>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</si>
  <si>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</si>
  <si>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</si>
  <si>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</si>
  <si>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</si>
  <si>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</si>
  <si>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</si>
  <si>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</si>
  <si>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</si>
  <si>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</si>
  <si>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</si>
  <si>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</si>
  <si>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</si>
  <si>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</si>
  <si>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</si>
  <si>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</si>
  <si>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</si>
  <si>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</si>
  <si>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</si>
  <si>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</si>
  <si>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</si>
  <si>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</si>
  <si>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</si>
  <si>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</si>
  <si>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</si>
  <si>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</si>
  <si>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</si>
  <si>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</si>
  <si>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</si>
  <si>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</si>
  <si>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</si>
  <si>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</si>
  <si>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</si>
  <si>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</si>
  <si>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</si>
  <si>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</si>
  <si>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</si>
  <si>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</si>
  <si>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</si>
  <si>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</si>
  <si>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</si>
  <si>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</si>
  <si>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</si>
  <si>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</si>
  <si>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</si>
  <si>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</si>
  <si>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</si>
  <si>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</si>
  <si>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</si>
  <si>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</si>
  <si>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</si>
  <si>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</si>
  <si>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</si>
  <si>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</si>
  <si>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</si>
  <si>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</si>
  <si>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</si>
  <si>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</si>
  <si>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</si>
  <si>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</si>
  <si>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</si>
  <si>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</si>
  <si>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</si>
  <si>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</si>
  <si>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</si>
  <si>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</si>
  <si>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</si>
  <si>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</si>
  <si>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</si>
  <si>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</si>
  <si>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</si>
  <si>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</si>
  <si>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</si>
  <si>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</si>
  <si>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</si>
  <si>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</si>
  <si>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</si>
  <si>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</si>
  <si>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</si>
  <si>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</si>
  <si>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</si>
  <si>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</si>
  <si>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</si>
  <si>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</si>
  <si>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</si>
  <si>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</si>
  <si>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</si>
  <si>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</si>
  <si>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</si>
  <si>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</si>
  <si>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</si>
  <si>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</si>
  <si>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</si>
  <si>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</si>
  <si>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</si>
  <si>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</si>
  <si>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</si>
  <si>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</si>
  <si>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</si>
  <si>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</si>
  <si>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</si>
  <si>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</si>
  <si>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</si>
  <si>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</si>
  <si>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</si>
  <si>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</si>
  <si>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</si>
  <si>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</si>
  <si>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</si>
  <si>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</si>
  <si>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</si>
  <si>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</si>
  <si>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</si>
  <si>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</si>
  <si>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</si>
  <si>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</si>
  <si>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</si>
  <si>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</si>
  <si>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</si>
  <si>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</si>
  <si>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</si>
  <si>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</si>
  <si>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</si>
  <si>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</si>
  <si>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</si>
  <si>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</si>
  <si>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</si>
  <si>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</si>
  <si>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</si>
  <si>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</si>
  <si>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</si>
  <si>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</si>
  <si>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</si>
  <si>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</si>
  <si>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</si>
  <si>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</si>
  <si>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</si>
  <si>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</si>
  <si>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</si>
  <si>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</si>
  <si>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</si>
  <si>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</si>
  <si>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</si>
  <si>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</si>
  <si>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</si>
  <si>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</si>
  <si>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</si>
  <si>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</si>
  <si>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</si>
  <si>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</si>
  <si>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</si>
  <si>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</si>
  <si>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</si>
  <si>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</si>
  <si>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</si>
  <si>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</si>
  <si>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</si>
  <si>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</si>
  <si>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</si>
  <si>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</si>
  <si>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</si>
  <si>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</si>
  <si>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</si>
  <si>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</si>
  <si>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</si>
  <si>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</si>
  <si>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</si>
  <si>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</si>
  <si>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</si>
  <si>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</si>
  <si>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</si>
  <si>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</si>
  <si>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</si>
  <si>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</si>
  <si>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</si>
  <si>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</si>
  <si>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</si>
  <si>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</si>
  <si>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</si>
  <si>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</si>
  <si>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</si>
  <si>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</si>
  <si>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</si>
  <si>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</si>
  <si>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</si>
  <si>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</si>
  <si>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</si>
  <si>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</si>
  <si>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</si>
  <si>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</si>
  <si>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</si>
  <si>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</si>
  <si>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</si>
  <si>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</si>
  <si>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</si>
  <si>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</si>
  <si>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</si>
  <si>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</si>
  <si>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</si>
  <si>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</si>
  <si>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</si>
  <si>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</si>
  <si>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</si>
  <si>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</si>
  <si>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</si>
  <si>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</si>
  <si>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</si>
  <si>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</si>
  <si>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</si>
  <si>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</si>
  <si>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</si>
  <si>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</si>
  <si>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</si>
  <si>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</si>
  <si>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</si>
  <si>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</si>
  <si>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</si>
  <si>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</si>
  <si>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</si>
  <si>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</si>
  <si>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</si>
  <si>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</si>
  <si>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</si>
  <si>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</si>
  <si>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</si>
  <si>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</si>
  <si>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</si>
  <si>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</si>
  <si>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</si>
  <si>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</si>
  <si>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</si>
  <si>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</si>
  <si>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</si>
  <si>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</si>
  <si>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</si>
  <si>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</si>
  <si>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</si>
  <si>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</si>
  <si>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</si>
  <si>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</si>
  <si>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</si>
  <si>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</si>
  <si>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</si>
  <si>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</si>
  <si>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</si>
  <si>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</si>
  <si>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</si>
  <si>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</si>
  <si>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</si>
  <si>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</si>
  <si>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</si>
  <si>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</si>
  <si>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</si>
  <si>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</si>
  <si>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</si>
  <si>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</si>
  <si>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</si>
  <si>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</si>
  <si>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</si>
  <si>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</si>
  <si>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</si>
  <si>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</si>
  <si>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</si>
  <si>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</si>
  <si>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</si>
  <si>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</si>
  <si>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</si>
  <si>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</si>
  <si>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</si>
  <si>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</si>
  <si>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</si>
  <si>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</si>
  <si>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</si>
  <si>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</si>
  <si>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</si>
  <si>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</si>
  <si>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</si>
  <si>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</si>
  <si>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</si>
  <si>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</si>
  <si>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</si>
  <si>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</si>
  <si>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</si>
  <si>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</si>
  <si>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</si>
  <si>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</si>
  <si>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</si>
  <si>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</si>
  <si>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</si>
  <si>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</si>
  <si>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</si>
  <si>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</si>
  <si>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</si>
  <si>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</si>
  <si>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</si>
  <si>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</si>
  <si>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</si>
  <si>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</si>
  <si>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</si>
  <si>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</si>
  <si>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</si>
  <si>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</si>
  <si>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</si>
  <si>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</si>
  <si>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</si>
  <si>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</si>
  <si>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</si>
  <si>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</si>
  <si>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</si>
  <si>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</si>
  <si>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</si>
  <si>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</si>
  <si>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</si>
  <si>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</si>
  <si>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</si>
  <si>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</si>
  <si>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</si>
  <si>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</si>
  <si>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</si>
  <si>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</si>
  <si>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</si>
  <si>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</si>
  <si>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</si>
  <si>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</si>
  <si>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</si>
  <si>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</si>
  <si>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</si>
  <si>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</si>
  <si>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</si>
  <si>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</si>
  <si>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</si>
  <si>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</si>
  <si>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</si>
  <si>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</si>
  <si>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</si>
  <si>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</si>
  <si>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</si>
  <si>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</si>
  <si>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</si>
  <si>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</si>
  <si>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</si>
  <si>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</si>
  <si>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</si>
  <si>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</si>
  <si>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</si>
  <si>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</si>
  <si>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</si>
  <si>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</si>
  <si>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</si>
  <si>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</si>
  <si>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</si>
  <si>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</si>
  <si>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</si>
  <si>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</si>
  <si>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</si>
  <si>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</si>
  <si>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</si>
  <si>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</si>
  <si>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</si>
  <si>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</si>
  <si>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</si>
  <si>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</si>
  <si>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</si>
  <si>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</si>
  <si>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</si>
  <si>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</si>
  <si>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</si>
  <si>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</si>
  <si>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</si>
  <si>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</si>
  <si>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</si>
  <si>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</si>
  <si>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</si>
  <si>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</si>
  <si>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</si>
  <si>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</si>
  <si>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</si>
  <si>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</si>
  <si>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</si>
  <si>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</si>
  <si>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</si>
  <si>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</si>
  <si>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</si>
  <si>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</si>
  <si>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</si>
  <si>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</si>
  <si>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</si>
  <si>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</si>
  <si>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</si>
  <si>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</si>
  <si>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</si>
  <si>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</si>
  <si>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</si>
  <si>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</si>
  <si>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</si>
  <si>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</si>
  <si>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</si>
  <si>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</si>
  <si>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</si>
  <si>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</si>
  <si>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</si>
  <si>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</si>
  <si>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</si>
  <si>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</si>
  <si>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</si>
  <si>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</si>
  <si>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</si>
  <si>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</si>
  <si>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</si>
  <si>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</si>
  <si>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</si>
  <si>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</si>
  <si>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</si>
  <si>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</si>
  <si>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</si>
  <si>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</si>
  <si>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</si>
  <si>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</si>
  <si>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</si>
  <si>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</si>
  <si>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</si>
  <si>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</si>
  <si>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</si>
  <si>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</si>
  <si>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</si>
  <si>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</si>
  <si>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</si>
  <si>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</si>
  <si>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</si>
  <si>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</si>
  <si>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</si>
  <si>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</si>
  <si>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</si>
  <si>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</si>
  <si>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</si>
  <si>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</si>
  <si>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</si>
  <si>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</si>
  <si>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</si>
  <si>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</si>
  <si>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</si>
  <si>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</si>
  <si>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</si>
  <si>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</si>
  <si>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</si>
  <si>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</si>
  <si>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</si>
  <si>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</si>
  <si>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</si>
  <si>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</si>
  <si>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</si>
  <si>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</si>
  <si>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</si>
  <si>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</si>
  <si>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</si>
  <si>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</si>
  <si>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</si>
  <si>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</si>
  <si>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</si>
  <si>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</si>
  <si>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</si>
  <si>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</si>
  <si>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</si>
  <si>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</si>
  <si>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</si>
  <si>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</si>
  <si>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</si>
  <si>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</si>
  <si>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</si>
  <si>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</si>
  <si>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</si>
  <si>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</si>
  <si>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</si>
  <si>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</si>
  <si>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</si>
  <si>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</si>
  <si>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</si>
  <si>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</si>
  <si>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</si>
  <si>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</si>
  <si>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</si>
  <si>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</si>
  <si>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</si>
  <si>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</si>
  <si>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</si>
  <si>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</si>
  <si>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</si>
  <si>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</si>
  <si>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</si>
  <si>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</si>
  <si>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</si>
  <si>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</si>
  <si>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</si>
  <si>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</si>
  <si>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</si>
  <si>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</si>
  <si>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</si>
  <si>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</si>
  <si>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</si>
  <si>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</si>
  <si>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</si>
  <si>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</si>
  <si>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</si>
  <si>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</si>
  <si>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</si>
  <si>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</si>
  <si>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</si>
  <si>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</si>
  <si>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</si>
  <si>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</si>
  <si>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</si>
  <si>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</si>
  <si>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</si>
  <si>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</si>
  <si>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</si>
  <si>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</si>
  <si>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</si>
  <si>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</si>
  <si>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</si>
  <si>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</si>
  <si>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</si>
  <si>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</si>
  <si>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</si>
  <si>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</si>
  <si>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</si>
  <si>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</si>
  <si>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</si>
  <si>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</si>
  <si>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</si>
  <si>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</si>
  <si>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</si>
  <si>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</si>
  <si>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</si>
  <si>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</si>
  <si>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</si>
  <si>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</si>
  <si>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</si>
  <si>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</si>
  <si>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</si>
  <si>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</si>
  <si>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</si>
  <si>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</si>
  <si>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</si>
  <si>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</si>
  <si>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</si>
  <si>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</si>
  <si>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</si>
  <si>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</si>
  <si>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</si>
  <si>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</si>
  <si>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</si>
  <si>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</si>
  <si>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</si>
  <si>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</si>
  <si>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</si>
  <si>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</si>
  <si>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</si>
  <si>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</si>
  <si>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</si>
  <si>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</si>
  <si>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</si>
  <si>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</si>
  <si>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</si>
  <si>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</si>
  <si>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</si>
  <si>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</si>
  <si>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</si>
  <si>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</si>
  <si>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</si>
  <si>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</si>
  <si>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</si>
  <si>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</si>
  <si>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</si>
  <si>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</si>
  <si>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</si>
  <si>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</si>
  <si>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</si>
  <si>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</si>
  <si>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</si>
  <si>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</si>
  <si>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</si>
  <si>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</si>
  <si>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</si>
  <si>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</si>
  <si>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</si>
  <si>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</si>
  <si>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</si>
  <si>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</si>
  <si>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</si>
  <si>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</si>
  <si>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</si>
  <si>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</si>
  <si>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</si>
  <si>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</si>
  <si>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</si>
  <si>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</si>
  <si>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</si>
  <si>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</si>
  <si>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</si>
  <si>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</si>
  <si>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</si>
  <si>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</si>
  <si>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</si>
  <si>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</si>
  <si>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</si>
  <si>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</si>
  <si>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</si>
  <si>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</si>
  <si>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</si>
  <si>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</si>
  <si>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</si>
  <si>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</si>
  <si>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</si>
  <si>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</si>
  <si>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</si>
  <si>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</si>
  <si>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</si>
  <si>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</si>
  <si>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</si>
  <si>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</si>
  <si>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</si>
  <si>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</si>
  <si>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</si>
  <si>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</si>
  <si>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</si>
  <si>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</si>
  <si>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</si>
  <si>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</si>
  <si>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</si>
  <si>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</si>
  <si>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</si>
  <si>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</si>
  <si>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</si>
  <si>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</si>
  <si>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</si>
  <si>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</si>
  <si>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</si>
  <si>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</si>
  <si>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</si>
  <si>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</si>
  <si>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</si>
  <si>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</si>
  <si>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</si>
  <si>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</si>
  <si>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</si>
  <si>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</si>
  <si>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</si>
  <si>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</si>
  <si>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</si>
  <si>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</si>
  <si>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</si>
  <si>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</si>
  <si>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</si>
  <si>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</si>
  <si>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</si>
  <si>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</si>
  <si>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</si>
  <si>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</si>
  <si>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</si>
  <si>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</si>
  <si>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</si>
  <si>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</si>
  <si>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</si>
  <si>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</si>
  <si>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</si>
  <si>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</si>
  <si>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</si>
  <si>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</si>
  <si>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</si>
  <si>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</si>
  <si>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</si>
  <si>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</si>
  <si>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</si>
  <si>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</si>
  <si>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</si>
  <si>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</si>
  <si>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</si>
  <si>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</si>
  <si>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</si>
  <si>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</si>
  <si>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</si>
  <si>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</si>
  <si>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</si>
  <si>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</si>
  <si>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</si>
  <si>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</si>
  <si>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</si>
  <si>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</si>
  <si>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</si>
  <si>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</si>
  <si>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</si>
  <si>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</si>
  <si>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</si>
  <si>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</si>
  <si>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</si>
  <si>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</si>
  <si>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</si>
  <si>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</si>
  <si>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</si>
  <si>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</si>
  <si>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</si>
  <si>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</si>
  <si>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</si>
  <si>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</si>
  <si>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</si>
  <si>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</si>
  <si>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</si>
  <si>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</si>
  <si>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</si>
  <si>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</si>
  <si>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</si>
  <si>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</si>
  <si>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</si>
  <si>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</si>
  <si>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</si>
  <si>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</si>
  <si>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</si>
  <si>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</si>
  <si>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</si>
  <si>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</si>
  <si>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</si>
  <si>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</si>
  <si>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</si>
  <si>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</si>
  <si>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</si>
  <si>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</si>
  <si>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</si>
  <si>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</si>
  <si>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</si>
  <si>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</si>
  <si>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</si>
  <si>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</si>
  <si>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</si>
  <si>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</si>
  <si>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</si>
  <si>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</si>
  <si>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</si>
  <si>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</si>
  <si>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</si>
  <si>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</si>
  <si>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</si>
  <si>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</si>
  <si>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</si>
  <si>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</si>
  <si>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</si>
  <si>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</si>
  <si>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</si>
  <si>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</si>
  <si>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</si>
  <si>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</si>
  <si>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</si>
  <si>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</si>
  <si>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</si>
  <si>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</si>
  <si>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</si>
  <si>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</si>
  <si>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</si>
  <si>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</si>
  <si>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</si>
  <si>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</si>
  <si>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</si>
  <si>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</si>
  <si>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</si>
  <si>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</si>
  <si>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</si>
  <si>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</si>
  <si>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</si>
  <si>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</si>
  <si>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</si>
  <si>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</si>
  <si>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</si>
  <si>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</si>
  <si>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</si>
  <si>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</si>
  <si>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</si>
  <si>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</si>
  <si>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</si>
  <si>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</si>
  <si>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</si>
  <si>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</si>
  <si>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</si>
  <si>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</si>
  <si>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</si>
  <si>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</si>
  <si>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</si>
  <si>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</si>
  <si>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</si>
  <si>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</si>
  <si>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</si>
  <si>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</si>
  <si>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</si>
  <si>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</si>
  <si>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</si>
  <si>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</si>
  <si>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</si>
  <si>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</si>
  <si>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</si>
  <si>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</si>
  <si>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</si>
  <si>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</si>
  <si>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</si>
  <si>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</si>
  <si>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</si>
  <si>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</si>
  <si>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</si>
  <si>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</si>
  <si>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</si>
  <si>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</si>
  <si>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</si>
  <si>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</si>
  <si>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</si>
  <si>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</si>
  <si>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</si>
  <si>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</si>
  <si>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</si>
  <si>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</si>
  <si>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</si>
  <si>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</si>
  <si>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</si>
  <si>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</si>
  <si>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</si>
  <si>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</si>
  <si>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</si>
  <si>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</si>
  <si>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</si>
  <si>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</si>
  <si>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</si>
  <si>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</si>
  <si>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</si>
  <si>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</si>
  <si>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</si>
  <si>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</si>
  <si>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</si>
  <si>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</si>
  <si>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</si>
  <si>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</si>
  <si>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</si>
  <si>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</si>
  <si>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</si>
  <si>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</si>
  <si>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</si>
  <si>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</si>
  <si>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</si>
  <si>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</si>
  <si>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</si>
  <si>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</si>
  <si>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</si>
  <si>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</si>
  <si>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</si>
  <si>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</si>
  <si>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</si>
  <si>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</si>
  <si>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</si>
  <si>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</si>
  <si>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</si>
  <si>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</si>
  <si>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</si>
  <si>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</si>
  <si>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</si>
  <si>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</si>
  <si>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</si>
  <si>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</si>
  <si>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</si>
  <si>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</si>
  <si>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</si>
  <si>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</si>
  <si>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</si>
  <si>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</si>
  <si>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</si>
  <si>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</si>
  <si>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</si>
  <si>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</si>
  <si>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</si>
  <si>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</si>
  <si>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</si>
  <si>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</si>
  <si>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</si>
  <si>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</si>
  <si>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</si>
  <si>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</si>
  <si>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</si>
  <si>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</si>
  <si>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</si>
  <si>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</si>
  <si>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</si>
  <si>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</si>
  <si>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</si>
  <si>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</si>
  <si>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</si>
  <si>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</si>
  <si>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</si>
  <si>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</si>
  <si>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</si>
  <si>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</si>
  <si>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</si>
  <si>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</si>
  <si>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</si>
  <si>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</si>
  <si>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</si>
  <si>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</si>
  <si>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</si>
  <si>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</si>
  <si>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</si>
  <si>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</si>
  <si>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</si>
  <si>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</si>
  <si>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</si>
  <si>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</si>
  <si>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</si>
  <si>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</si>
  <si>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</si>
  <si>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</si>
  <si>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</si>
  <si>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</si>
  <si>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</si>
  <si>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</si>
  <si>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</si>
  <si>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</si>
  <si>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</si>
  <si>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</si>
  <si>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</si>
  <si>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</si>
  <si>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</si>
  <si>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</si>
  <si>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</si>
  <si>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</si>
  <si>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</si>
  <si>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</si>
  <si>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</si>
  <si>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</si>
  <si>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</si>
  <si>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</si>
  <si>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</si>
  <si>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</si>
  <si>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</si>
  <si>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</si>
  <si>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</si>
  <si>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</si>
  <si>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</si>
  <si>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</si>
  <si>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</si>
  <si>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</si>
  <si>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</si>
  <si>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</si>
  <si>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</si>
  <si>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</si>
  <si>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</si>
  <si>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</si>
  <si>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</si>
  <si>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</si>
  <si>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</si>
  <si>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</si>
  <si>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</si>
  <si>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</si>
  <si>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</si>
  <si>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</si>
  <si>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</si>
  <si>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</si>
  <si>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</si>
  <si>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</si>
  <si>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</si>
  <si>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</si>
  <si>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</si>
  <si>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</si>
  <si>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</si>
  <si>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</si>
  <si>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</si>
  <si>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</si>
  <si>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</si>
  <si>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</si>
  <si>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</si>
  <si>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</si>
  <si>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</si>
  <si>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</si>
  <si>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</si>
  <si>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</si>
  <si>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</si>
  <si>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</si>
  <si>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</si>
  <si>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</si>
  <si>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</si>
  <si>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</si>
  <si>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</si>
  <si>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</si>
  <si>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</si>
  <si>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</si>
  <si>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</si>
  <si>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</si>
  <si>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</si>
  <si>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</si>
  <si>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</si>
  <si>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</si>
  <si>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</si>
  <si>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</si>
  <si>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</si>
  <si>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</si>
  <si>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</si>
  <si>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</si>
  <si>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</si>
  <si>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</si>
  <si>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</si>
  <si>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</si>
  <si>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</si>
  <si>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</si>
  <si>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</si>
  <si>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</si>
  <si>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</si>
  <si>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</si>
  <si>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</si>
  <si>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</si>
  <si>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</si>
  <si>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</si>
  <si>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</si>
  <si>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</si>
  <si>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</si>
  <si>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</si>
  <si>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</si>
  <si>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</si>
  <si>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</si>
  <si>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</si>
  <si>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</si>
  <si>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</si>
  <si>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</si>
  <si>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</si>
  <si>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</si>
  <si>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</si>
  <si>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</si>
  <si>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</si>
  <si>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</si>
  <si>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</si>
  <si>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</si>
  <si>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</si>
  <si>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</si>
  <si>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</si>
  <si>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</si>
  <si>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</si>
  <si>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</si>
  <si>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</si>
  <si>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</si>
  <si>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</si>
  <si>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</si>
  <si>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</si>
  <si>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</si>
  <si>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</si>
  <si>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</si>
  <si>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</si>
  <si>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</si>
  <si>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</si>
  <si>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</si>
  <si>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</si>
  <si>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</si>
  <si>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</si>
  <si>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</si>
  <si>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</si>
  <si>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</si>
  <si>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</si>
  <si>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</si>
  <si>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</si>
  <si>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</si>
  <si>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</si>
  <si>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</si>
  <si>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</si>
  <si>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</si>
  <si>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</si>
  <si>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</si>
  <si>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</si>
  <si>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</si>
  <si>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</si>
  <si>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</si>
  <si>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</si>
  <si>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</si>
  <si>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</si>
  <si>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</si>
  <si>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</si>
  <si>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</si>
  <si>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</si>
  <si>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</si>
  <si>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</si>
  <si>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</si>
  <si>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</si>
  <si>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</si>
  <si>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</si>
  <si>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</si>
  <si>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</si>
  <si>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</si>
  <si>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</si>
  <si>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</si>
  <si>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</si>
  <si>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</si>
  <si>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</si>
  <si>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</si>
  <si>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</si>
  <si>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</si>
  <si>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</si>
  <si>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</si>
  <si>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</si>
  <si>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</si>
  <si>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</si>
  <si>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</si>
  <si>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</si>
  <si>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</si>
  <si>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</si>
  <si>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</si>
  <si>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</si>
  <si>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</si>
  <si>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</si>
  <si>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</si>
  <si>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</si>
  <si>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</si>
  <si>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</si>
  <si>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</si>
  <si>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</si>
  <si>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</si>
  <si>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</si>
  <si>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</si>
  <si>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</si>
  <si>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</si>
  <si>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</si>
  <si>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</si>
  <si>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</si>
  <si>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</si>
  <si>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</si>
  <si>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</si>
  <si>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</si>
  <si>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</si>
  <si>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</si>
  <si>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</si>
  <si>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</si>
  <si>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</si>
  <si>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</si>
  <si>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</si>
  <si>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</si>
  <si>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</si>
  <si>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</si>
  <si>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</si>
  <si>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</si>
  <si>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</si>
  <si>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</si>
  <si>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</si>
  <si>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</si>
  <si>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</si>
  <si>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</si>
  <si>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</si>
  <si>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</si>
  <si>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</si>
  <si>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</si>
  <si>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</si>
  <si>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</si>
  <si>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</si>
  <si>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</si>
  <si>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</si>
  <si>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</si>
  <si>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</si>
  <si>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</si>
  <si>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</si>
  <si>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</si>
  <si>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</si>
  <si>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</si>
  <si>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</si>
  <si>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</si>
  <si>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</si>
  <si>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</si>
  <si>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</si>
  <si>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</si>
  <si>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</si>
  <si>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</si>
  <si>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</si>
  <si>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</si>
  <si>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</si>
  <si>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</si>
  <si>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</si>
  <si>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</si>
  <si>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</si>
  <si>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</si>
  <si>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</si>
  <si>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</si>
  <si>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</si>
  <si>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</si>
  <si>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</si>
  <si>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</si>
  <si>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</si>
  <si>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</si>
  <si>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</si>
  <si>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</si>
  <si>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</si>
  <si>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</si>
  <si>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</si>
  <si>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</si>
  <si>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</si>
  <si>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</si>
  <si>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</si>
  <si>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</si>
  <si>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</si>
  <si>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</si>
  <si>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</si>
  <si>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</si>
  <si>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</si>
  <si>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</si>
  <si>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</si>
  <si>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</si>
  <si>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</si>
  <si>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</si>
  <si>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</si>
  <si>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</si>
  <si>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</si>
  <si>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</si>
  <si>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</si>
  <si>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</si>
  <si>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</si>
  <si>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</si>
  <si>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</si>
  <si>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</si>
  <si>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</si>
  <si>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</si>
  <si>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</si>
  <si>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</si>
  <si>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</si>
  <si>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</si>
  <si>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</si>
  <si>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</si>
  <si>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</si>
  <si>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</si>
  <si>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</si>
  <si>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</si>
  <si>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</si>
  <si>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</si>
  <si>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</si>
  <si>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</si>
  <si>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</si>
  <si>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</si>
  <si>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</si>
  <si>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</si>
  <si>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</si>
  <si>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</si>
  <si>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</si>
  <si>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</si>
  <si>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</si>
  <si>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</si>
  <si>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</si>
  <si>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</si>
  <si>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</si>
  <si>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</si>
  <si>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</si>
  <si>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</si>
  <si>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</si>
  <si>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</si>
  <si>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</si>
  <si>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</si>
  <si>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</si>
  <si>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</si>
  <si>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</si>
  <si>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</si>
  <si>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</si>
  <si>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</si>
  <si>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</si>
  <si>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</si>
  <si>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</si>
  <si>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</si>
  <si>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</si>
  <si>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</si>
  <si>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</si>
  <si>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</si>
  <si>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</si>
  <si>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</si>
  <si>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</si>
  <si>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</si>
  <si>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</si>
  <si>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</si>
  <si>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</si>
  <si>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</si>
  <si>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</si>
  <si>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</si>
  <si>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</si>
  <si>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</si>
  <si>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</si>
  <si>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</si>
  <si>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</si>
  <si>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</si>
  <si>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</si>
  <si>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</si>
  <si>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</si>
  <si>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</si>
  <si>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</si>
  <si>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</si>
  <si>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</si>
  <si>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</si>
  <si>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</si>
  <si>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</si>
  <si>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</si>
  <si>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</si>
  <si>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</si>
  <si>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</si>
  <si>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</si>
  <si>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</si>
  <si>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</si>
  <si>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</si>
  <si>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</si>
  <si>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</si>
  <si>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</si>
  <si>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</si>
  <si>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</si>
  <si>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</si>
  <si>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</si>
  <si>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</si>
  <si>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</si>
  <si>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</si>
  <si>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</si>
  <si>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</si>
  <si>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</si>
  <si>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</si>
  <si>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</si>
  <si>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</si>
  <si>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</si>
  <si>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</si>
  <si>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</si>
  <si>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</si>
  <si>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</si>
  <si>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</si>
  <si>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</si>
  <si>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</si>
  <si>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</si>
  <si>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</si>
  <si>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</si>
  <si>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</si>
  <si>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</si>
  <si>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</si>
  <si>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</si>
  <si>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</si>
  <si>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</si>
  <si>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</si>
  <si>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</si>
  <si>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</si>
  <si>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</si>
  <si>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</si>
  <si>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</si>
  <si>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</si>
  <si>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</si>
  <si>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</si>
  <si>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</si>
  <si>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</si>
  <si>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</si>
  <si>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</si>
  <si>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</si>
  <si>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</si>
  <si>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</si>
  <si>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</si>
  <si>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</si>
  <si>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</si>
  <si>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</si>
  <si>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</si>
  <si>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</si>
  <si>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</si>
  <si>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</si>
  <si>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</si>
  <si>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</si>
  <si>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</si>
  <si>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</si>
  <si>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</si>
  <si>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</si>
  <si>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</si>
  <si>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</si>
  <si>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</si>
  <si>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</si>
  <si>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</si>
  <si>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</si>
  <si>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</si>
  <si>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</si>
  <si>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</si>
  <si>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</si>
  <si>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</si>
  <si>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</si>
  <si>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</si>
  <si>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</si>
  <si>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</si>
  <si>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</si>
  <si>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</si>
  <si>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</si>
  <si>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</si>
  <si>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</si>
  <si>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</si>
  <si>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</si>
  <si>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</si>
  <si>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</si>
  <si>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</si>
  <si>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</si>
  <si>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</si>
  <si>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</si>
  <si>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</si>
  <si>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</si>
  <si>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</si>
  <si>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</si>
  <si>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</si>
  <si>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</si>
  <si>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</si>
  <si>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</si>
  <si>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</si>
  <si>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</si>
  <si>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</si>
  <si>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</si>
  <si>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</si>
  <si>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</si>
  <si>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</si>
  <si>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</si>
  <si>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</si>
  <si>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</si>
  <si>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</si>
  <si>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</si>
  <si>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</si>
  <si>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</si>
  <si>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</si>
  <si>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</si>
  <si>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</si>
  <si>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</si>
  <si>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</si>
  <si>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</si>
  <si>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</si>
  <si>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</si>
  <si>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</si>
  <si>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</si>
  <si>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</si>
  <si>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</si>
  <si>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</si>
  <si>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</si>
  <si>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</si>
  <si>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</si>
  <si>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</si>
  <si>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</si>
  <si>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</si>
  <si>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</si>
  <si>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</si>
  <si>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</si>
  <si>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</si>
  <si>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</si>
  <si>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</si>
  <si>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</si>
  <si>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</si>
  <si>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</si>
  <si>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</si>
  <si>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</si>
  <si>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</si>
  <si>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</si>
  <si>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</si>
  <si>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</si>
  <si>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</si>
  <si>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</si>
  <si>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</si>
  <si>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</si>
  <si>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</si>
  <si>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</si>
  <si>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</si>
  <si>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</si>
  <si>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</si>
  <si>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</si>
  <si>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</si>
  <si>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</si>
  <si>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</si>
  <si>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</si>
  <si>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</si>
  <si>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</si>
  <si>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</si>
  <si>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</si>
  <si>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</si>
  <si>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</si>
  <si>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</si>
  <si>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</si>
  <si>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</si>
  <si>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</si>
  <si>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</si>
  <si>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</si>
  <si>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</si>
  <si>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</si>
  <si>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</si>
  <si>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</si>
  <si>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</si>
  <si>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</si>
  <si>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</si>
  <si>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</si>
  <si>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</si>
  <si>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</si>
  <si>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</si>
  <si>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</si>
  <si>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</si>
  <si>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</si>
  <si>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</si>
  <si>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</si>
  <si>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</si>
  <si>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</si>
  <si>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</si>
  <si>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</si>
  <si>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</si>
  <si>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</si>
  <si>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</si>
  <si>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</si>
  <si>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</si>
  <si>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</si>
  <si>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</si>
  <si>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</si>
  <si>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</si>
  <si>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</si>
  <si>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</si>
  <si>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</si>
  <si>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</si>
  <si>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</si>
  <si>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</si>
  <si>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</si>
  <si>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</si>
  <si>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</si>
  <si>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</si>
  <si>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</si>
  <si>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</si>
  <si>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</si>
  <si>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</si>
  <si>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</si>
  <si>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</si>
  <si>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</si>
  <si>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</si>
  <si>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</si>
  <si>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</si>
  <si>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</si>
  <si>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</si>
  <si>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</si>
  <si>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</si>
  <si>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</si>
  <si>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</si>
  <si>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</si>
  <si>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</si>
  <si>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</si>
  <si>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</si>
  <si>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</si>
  <si>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</si>
  <si>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</si>
  <si>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</si>
  <si>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</si>
  <si>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</si>
  <si>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</si>
  <si>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</si>
  <si>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</si>
  <si>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</si>
  <si>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</si>
  <si>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</si>
  <si>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</si>
  <si>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</si>
  <si>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</si>
  <si>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</si>
  <si>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</si>
  <si>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</si>
  <si>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</si>
  <si>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</si>
  <si>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</si>
  <si>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</si>
  <si>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</si>
  <si>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</si>
  <si>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</si>
  <si>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</si>
  <si>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</si>
  <si>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</si>
  <si>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</si>
  <si>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</si>
  <si>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</si>
  <si>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</si>
  <si>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</si>
  <si>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</si>
  <si>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</si>
  <si>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</si>
  <si>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</si>
  <si>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</si>
  <si>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</si>
  <si>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</si>
  <si>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</si>
  <si>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</si>
  <si>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</si>
  <si>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</si>
  <si>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</si>
  <si>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</si>
  <si>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</si>
  <si>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</si>
  <si>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</si>
  <si>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</si>
  <si>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</si>
  <si>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</si>
  <si>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</si>
  <si>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</si>
  <si>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</si>
  <si>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</si>
  <si>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</si>
  <si>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</si>
  <si>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</si>
  <si>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</si>
  <si>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</si>
  <si>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</si>
  <si>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</si>
  <si>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</si>
  <si>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</si>
  <si>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</si>
  <si>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</si>
  <si>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</si>
  <si>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</si>
  <si>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</si>
  <si>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</si>
  <si>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</si>
  <si>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</si>
  <si>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</si>
  <si>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</si>
  <si>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</si>
  <si>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</si>
  <si>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</si>
  <si>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</si>
  <si>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</si>
  <si>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</si>
  <si>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</si>
  <si>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</si>
  <si>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</si>
  <si>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</si>
  <si>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</si>
  <si>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</si>
  <si>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</si>
  <si>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</si>
  <si>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</si>
  <si>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</si>
  <si>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</si>
  <si>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</si>
  <si>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</si>
  <si>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</si>
  <si>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</si>
  <si>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</si>
  <si>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</si>
  <si>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</si>
  <si>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</si>
  <si>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</si>
  <si>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</si>
  <si>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</si>
  <si>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</si>
  <si>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</si>
  <si>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</si>
  <si>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</si>
  <si>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</si>
  <si>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</si>
  <si>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</si>
  <si>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</si>
  <si>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</si>
  <si>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</si>
  <si>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</si>
  <si>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</si>
  <si>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</si>
  <si>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</si>
  <si>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</si>
  <si>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</si>
  <si>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</si>
  <si>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</si>
  <si>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</si>
  <si>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</si>
  <si>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</si>
  <si>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</si>
  <si>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</si>
  <si>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</si>
  <si>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</si>
  <si>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</si>
  <si>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</si>
  <si>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</si>
  <si>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</si>
  <si>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</si>
  <si>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</si>
  <si>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</si>
  <si>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</si>
  <si>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</si>
  <si>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</si>
  <si>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</si>
  <si>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</si>
  <si>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</si>
  <si>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</si>
  <si>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</si>
  <si>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</si>
  <si>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</si>
  <si>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</si>
  <si>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</si>
  <si>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</si>
  <si>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</si>
  <si>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</si>
  <si>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</si>
  <si>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</si>
  <si>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</si>
  <si>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</si>
  <si>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</si>
  <si>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</si>
  <si>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</si>
  <si>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</si>
  <si>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</si>
  <si>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</si>
  <si>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</si>
  <si>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</si>
  <si>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</si>
  <si>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</si>
  <si>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</si>
  <si>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</si>
  <si>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</si>
  <si>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</si>
  <si>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</si>
  <si>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</si>
  <si>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</si>
  <si>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</si>
  <si>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</si>
  <si>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</si>
  <si>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</si>
  <si>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</si>
  <si>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</si>
  <si>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</si>
  <si>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</si>
  <si>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</si>
  <si>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</si>
  <si>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</si>
  <si>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</si>
  <si>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</si>
  <si>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</si>
  <si>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</si>
  <si>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</si>
  <si>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</si>
  <si>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</si>
  <si>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</si>
  <si>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</si>
  <si>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</si>
  <si>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</si>
  <si>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</si>
  <si>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</si>
  <si>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</si>
  <si>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</si>
  <si>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</si>
  <si>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</si>
  <si>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</si>
  <si>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</si>
  <si>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</si>
  <si>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</si>
  <si>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</si>
  <si>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</si>
  <si>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</si>
  <si>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</si>
  <si>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</si>
  <si>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</si>
  <si>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</si>
  <si>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</si>
  <si>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</si>
  <si>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</si>
  <si>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</si>
  <si>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</si>
  <si>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</si>
  <si>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</si>
  <si>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</si>
  <si>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</si>
  <si>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</si>
  <si>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</si>
  <si>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</si>
  <si>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</si>
  <si>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</si>
  <si>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</si>
  <si>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</si>
  <si>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</si>
  <si>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</si>
  <si>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</si>
  <si>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</si>
  <si>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</si>
  <si>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</si>
  <si>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</si>
  <si>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</si>
  <si>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</si>
  <si>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</si>
  <si>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</si>
  <si>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</si>
  <si>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</si>
  <si>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</si>
  <si>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</si>
  <si>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</si>
  <si>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</si>
  <si>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</si>
  <si>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</si>
  <si>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</si>
  <si>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</si>
  <si>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</si>
  <si>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</si>
  <si>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</si>
  <si>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</si>
  <si>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</si>
  <si>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</si>
  <si>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</si>
  <si>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</si>
  <si>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</si>
  <si>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</si>
  <si>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</si>
  <si>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</si>
  <si>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</si>
  <si>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</si>
  <si>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</si>
  <si>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</si>
  <si>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</si>
  <si>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</si>
  <si>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</si>
  <si>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</si>
  <si>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</si>
  <si>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</si>
  <si>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</si>
  <si>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</si>
  <si>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</si>
  <si>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</si>
  <si>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</si>
  <si>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</si>
  <si>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</si>
  <si>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</si>
  <si>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</si>
  <si>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</si>
  <si>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</si>
  <si>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</si>
  <si>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</si>
  <si>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</si>
  <si>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</si>
  <si>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</si>
  <si>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</si>
  <si>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</si>
  <si>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</si>
  <si>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</si>
  <si>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</si>
  <si>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</si>
  <si>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</si>
  <si>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</si>
  <si>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</si>
  <si>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</si>
  <si>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</si>
  <si>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</si>
  <si>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</si>
  <si>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</si>
  <si>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</si>
  <si>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</si>
  <si>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</si>
  <si>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</si>
  <si>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</si>
  <si>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</si>
  <si>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</si>
  <si>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</si>
  <si>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</si>
  <si>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</si>
  <si>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</si>
  <si>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</si>
  <si>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</si>
  <si>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</si>
  <si>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</si>
  <si>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</si>
  <si>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</si>
  <si>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</si>
  <si>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</si>
  <si>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</si>
  <si>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</si>
  <si>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</si>
  <si>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</si>
  <si>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</si>
  <si>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</si>
  <si>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</si>
  <si>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</si>
  <si>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</si>
  <si>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</si>
  <si>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</si>
  <si>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</si>
  <si>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</si>
  <si>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</si>
  <si>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</si>
  <si>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</si>
  <si>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</si>
  <si>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</si>
  <si>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</si>
  <si>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</si>
  <si>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</si>
  <si>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</si>
  <si>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</si>
  <si>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</si>
  <si>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</si>
  <si>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</si>
  <si>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</si>
  <si>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</si>
  <si>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</si>
  <si>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</si>
  <si>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</si>
  <si>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</si>
  <si>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</si>
  <si>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</si>
  <si>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</si>
  <si>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</si>
  <si>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</si>
  <si>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</si>
  <si>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</si>
  <si>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</si>
  <si>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</si>
  <si>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</si>
  <si>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</si>
  <si>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</si>
  <si>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</si>
  <si>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</si>
  <si>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</si>
  <si>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</si>
  <si>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</si>
  <si>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</si>
  <si>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</si>
  <si>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</si>
  <si>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</si>
  <si>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</si>
  <si>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</si>
  <si>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</si>
  <si>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</si>
  <si>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</si>
  <si>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</si>
  <si>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</si>
  <si>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</si>
  <si>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</si>
  <si>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</si>
  <si>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</si>
  <si>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</si>
  <si>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</si>
  <si>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</si>
  <si>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</si>
  <si>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</si>
  <si>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</si>
  <si>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</si>
  <si>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</si>
  <si>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</si>
  <si>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</si>
  <si>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</si>
  <si>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</si>
  <si>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</si>
  <si>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</si>
  <si>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</si>
  <si>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</si>
  <si>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</si>
  <si>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</si>
  <si>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</si>
  <si>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</si>
  <si>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</si>
  <si>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</si>
  <si>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</si>
  <si>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</si>
  <si>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</si>
  <si>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</si>
  <si>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</si>
  <si>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</si>
  <si>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</si>
  <si>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</si>
  <si>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</si>
  <si>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</si>
  <si>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</si>
  <si>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</si>
  <si>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</si>
  <si>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</si>
  <si>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</si>
  <si>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</si>
  <si>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</si>
  <si>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</si>
  <si>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</si>
  <si>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</si>
  <si>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</si>
  <si>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</si>
  <si>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</si>
  <si>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</si>
  <si>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</si>
  <si>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</si>
  <si>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</si>
  <si>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</si>
  <si>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</si>
  <si>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</si>
  <si>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</si>
  <si>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</si>
  <si>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</si>
  <si>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</si>
  <si>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</si>
  <si>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</si>
  <si>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</si>
  <si>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</si>
  <si>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</si>
  <si>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</si>
  <si>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</si>
  <si>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</si>
  <si>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</si>
  <si>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</si>
  <si>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</si>
  <si>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</si>
  <si>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</si>
  <si>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</si>
  <si>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</si>
  <si>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</si>
  <si>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</si>
  <si>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</si>
  <si>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</si>
  <si>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</si>
  <si>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</si>
  <si>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</si>
  <si>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</si>
  <si>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</si>
  <si>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</si>
  <si>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</si>
  <si>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</si>
  <si>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</si>
  <si>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</si>
  <si>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</si>
  <si>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</si>
  <si>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</si>
  <si>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</si>
  <si>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</si>
  <si>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</si>
  <si>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</si>
  <si>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</si>
  <si>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</si>
  <si>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</si>
  <si>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</si>
  <si>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</si>
  <si>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</si>
  <si>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</si>
  <si>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</si>
  <si>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</si>
  <si>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</si>
  <si>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</si>
  <si>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</si>
  <si>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</si>
  <si>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</si>
  <si>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</si>
  <si>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</si>
  <si>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</si>
  <si>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</si>
  <si>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</si>
  <si>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</si>
  <si>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</si>
  <si>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</si>
  <si>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</si>
  <si>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</si>
  <si>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</si>
  <si>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</si>
  <si>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</si>
  <si>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</si>
  <si>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</si>
  <si>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</si>
  <si>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</si>
  <si>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</si>
  <si>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</si>
  <si>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</si>
  <si>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</si>
  <si>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</si>
  <si>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</si>
  <si>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</si>
  <si>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</si>
  <si>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</si>
  <si>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</si>
  <si>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</si>
  <si>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</si>
  <si>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</si>
  <si>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</si>
  <si>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</si>
  <si>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</si>
  <si>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</si>
  <si>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</si>
  <si>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</si>
  <si>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</si>
  <si>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</si>
  <si>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</si>
  <si>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</si>
  <si>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</si>
  <si>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</si>
  <si>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</si>
  <si>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</si>
  <si>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</si>
  <si>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</si>
  <si>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</si>
  <si>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</si>
  <si>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</si>
  <si>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</si>
  <si>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</si>
  <si>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</si>
  <si>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</si>
  <si>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</si>
  <si>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</si>
  <si>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</si>
  <si>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</si>
  <si>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</si>
  <si>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</si>
  <si>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</si>
  <si>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</si>
  <si>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</si>
  <si>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</si>
  <si>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</si>
  <si>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</si>
  <si>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</si>
  <si>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</si>
  <si>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</si>
  <si>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</si>
  <si>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</si>
  <si>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</si>
  <si>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</si>
  <si>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</si>
  <si>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</si>
  <si>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</si>
  <si>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</si>
  <si>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</si>
  <si>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</si>
  <si>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</si>
  <si>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</si>
  <si>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</si>
  <si>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</si>
  <si>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</si>
  <si>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</si>
  <si>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</si>
  <si>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</si>
  <si>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</si>
  <si>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</si>
  <si>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</si>
  <si>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</si>
  <si>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</si>
  <si>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</si>
  <si>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</si>
  <si>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</si>
  <si>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</si>
  <si>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</si>
  <si>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</si>
  <si>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</si>
  <si>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</si>
  <si>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</si>
  <si>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</si>
  <si>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</si>
  <si>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</si>
  <si>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</si>
  <si>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</si>
  <si>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</si>
  <si>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</si>
  <si>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</si>
  <si>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</si>
  <si>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</si>
  <si>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</si>
  <si>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</si>
  <si>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</si>
  <si>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</si>
  <si>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</si>
  <si>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</si>
  <si>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</si>
  <si>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</si>
  <si>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</si>
  <si>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</si>
  <si>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</si>
  <si>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</si>
  <si>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</si>
  <si>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</si>
  <si>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</si>
  <si>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</si>
  <si>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</si>
  <si>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</si>
  <si>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</si>
  <si>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</si>
  <si>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</si>
  <si>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</si>
  <si>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</si>
  <si>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</si>
  <si>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</si>
  <si>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</si>
  <si>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</si>
  <si>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</si>
  <si>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</si>
  <si>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</si>
  <si>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</si>
  <si>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</si>
  <si>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</si>
  <si>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</si>
  <si>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</si>
  <si>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</si>
  <si>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</si>
  <si>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</si>
  <si>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</si>
  <si>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</si>
  <si>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</si>
  <si>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</si>
  <si>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</si>
  <si>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</si>
  <si>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</si>
  <si>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</si>
  <si>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</si>
  <si>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</si>
  <si>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</si>
  <si>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</si>
  <si>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</si>
  <si>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</si>
  <si>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</si>
  <si>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</si>
  <si>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</si>
  <si>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</si>
  <si>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</si>
  <si>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</si>
  <si>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</si>
  <si>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</si>
  <si>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</si>
  <si>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</si>
  <si>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</si>
  <si>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</si>
  <si>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</si>
  <si>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</si>
  <si>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</si>
  <si>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</si>
  <si>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</si>
  <si>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</si>
  <si>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</si>
  <si>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</si>
  <si>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</si>
  <si>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</si>
  <si>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</si>
  <si>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</si>
  <si>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</si>
  <si>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</si>
  <si>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</si>
  <si>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</si>
  <si>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</si>
  <si>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</si>
  <si>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</si>
  <si>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</si>
  <si>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</si>
  <si>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</si>
  <si>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</si>
  <si>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</si>
  <si>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</si>
  <si>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</si>
  <si>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</si>
  <si>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</si>
  <si>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</si>
  <si>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</si>
  <si>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</si>
  <si>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</si>
  <si>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</si>
  <si>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</si>
  <si>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</si>
  <si>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</si>
  <si>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</si>
  <si>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</si>
  <si>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</si>
  <si>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</si>
  <si>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</si>
  <si>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</si>
  <si>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</si>
  <si>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</si>
  <si>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</si>
  <si>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</si>
  <si>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</si>
  <si>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</si>
  <si>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</si>
  <si>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</si>
  <si>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</si>
  <si>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</si>
  <si>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</si>
  <si>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</si>
  <si>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</si>
  <si>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</si>
  <si>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</si>
  <si>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</si>
  <si>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</si>
  <si>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</si>
  <si>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</si>
  <si>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</si>
  <si>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</si>
  <si>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</si>
  <si>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</si>
  <si>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</si>
  <si>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</si>
  <si>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</si>
  <si>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</si>
  <si>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</si>
  <si>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</si>
  <si>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</si>
  <si>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</si>
  <si>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</si>
  <si>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</si>
  <si>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</si>
  <si>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</si>
  <si>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</si>
  <si>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</si>
  <si>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</si>
  <si>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</si>
  <si>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</si>
  <si>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</si>
  <si>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</si>
  <si>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</si>
  <si>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</si>
  <si>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</si>
  <si>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</si>
  <si>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</si>
  <si>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</si>
  <si>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</si>
  <si>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</si>
  <si>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</si>
  <si>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</si>
  <si>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</si>
  <si>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</si>
  <si>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</si>
  <si>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</si>
  <si>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</si>
  <si>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</si>
  <si>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</si>
  <si>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</si>
  <si>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</si>
  <si>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</si>
  <si>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</si>
  <si>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</si>
  <si>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</si>
  <si>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</si>
  <si>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</si>
  <si>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</si>
  <si>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</si>
  <si>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</si>
  <si>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</si>
  <si>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</si>
  <si>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</si>
  <si>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</si>
  <si>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</si>
  <si>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</si>
  <si>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</si>
  <si>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</si>
  <si>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</si>
  <si>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</si>
  <si>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</si>
  <si>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</si>
  <si>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</si>
  <si>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</si>
  <si>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</si>
  <si>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</si>
  <si>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</si>
  <si>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</si>
  <si>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</si>
  <si>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</si>
  <si>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</si>
  <si>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</si>
  <si>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</si>
  <si>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</si>
  <si>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</si>
  <si>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</si>
  <si>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</si>
  <si>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</si>
  <si>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</si>
  <si>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</si>
  <si>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</si>
  <si>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</si>
  <si>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</si>
  <si>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</si>
  <si>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</si>
  <si>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</si>
  <si>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</si>
  <si>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</si>
  <si>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</si>
  <si>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</si>
  <si>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</si>
  <si>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</si>
  <si>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</si>
  <si>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</si>
  <si>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</si>
  <si>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</si>
  <si>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</si>
  <si>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</si>
  <si>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</si>
  <si>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</si>
  <si>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</si>
  <si>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</si>
  <si>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</si>
  <si>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</si>
  <si>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</si>
  <si>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</si>
  <si>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</si>
  <si>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</si>
  <si>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</si>
  <si>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</si>
  <si>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</si>
  <si>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</si>
  <si>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</si>
  <si>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</si>
  <si>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</si>
  <si>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</si>
  <si>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</si>
  <si>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</si>
  <si>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</si>
  <si>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</si>
  <si>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</si>
  <si>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</si>
  <si>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</si>
  <si>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</si>
  <si>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</si>
  <si>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</si>
  <si>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</si>
  <si>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</si>
  <si>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</si>
  <si>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</si>
  <si>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</si>
  <si>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</si>
  <si>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</si>
  <si>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</si>
  <si>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</si>
  <si>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</si>
  <si>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</si>
  <si>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</si>
  <si>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</si>
  <si>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</si>
  <si>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</si>
  <si>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</si>
  <si>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</si>
  <si>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</si>
  <si>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</si>
  <si>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</si>
  <si>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</si>
  <si>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</si>
  <si>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</si>
  <si>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</si>
  <si>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</si>
  <si>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</si>
  <si>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</si>
  <si>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</si>
  <si>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</si>
  <si>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</si>
  <si>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</si>
  <si>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</si>
  <si>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</si>
  <si>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</si>
  <si>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</si>
  <si>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</si>
  <si>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</si>
  <si>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</si>
  <si>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</si>
  <si>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</si>
  <si>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</si>
  <si>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</si>
  <si>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</si>
  <si>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</si>
  <si>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</si>
  <si>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</si>
  <si>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</si>
  <si>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</si>
  <si>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</si>
  <si>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</si>
  <si>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</si>
  <si>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</si>
  <si>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</si>
  <si>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</si>
  <si>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</si>
  <si>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</si>
  <si>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</si>
  <si>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</si>
  <si>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</si>
  <si>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</si>
  <si>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</si>
  <si>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</si>
  <si>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</si>
  <si>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</si>
  <si>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</si>
  <si>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</si>
  <si>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</si>
  <si>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</si>
  <si>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</si>
  <si>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</si>
  <si>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</si>
  <si>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</si>
  <si>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</si>
  <si>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</si>
  <si>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</si>
  <si>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</si>
  <si>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</si>
  <si>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</si>
  <si>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</si>
  <si>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</si>
  <si>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</si>
  <si>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</si>
  <si>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</si>
  <si>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</si>
  <si>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</si>
  <si>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</si>
  <si>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</si>
  <si>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</si>
  <si>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</si>
  <si>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</si>
  <si>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</si>
  <si>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</si>
  <si>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</si>
  <si>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</si>
  <si>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</si>
  <si>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</si>
  <si>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</si>
  <si>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</si>
  <si>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</si>
  <si>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</si>
  <si>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</si>
  <si>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</si>
  <si>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</si>
  <si>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</si>
  <si>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</si>
  <si>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</si>
  <si>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</si>
  <si>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</si>
  <si>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</si>
  <si>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</si>
  <si>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</si>
  <si>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</si>
  <si>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</si>
  <si>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</si>
  <si>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</si>
  <si>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</si>
  <si>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</si>
  <si>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</si>
  <si>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</si>
  <si>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</si>
  <si>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</si>
  <si>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</si>
  <si>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</si>
  <si>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</si>
  <si>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</si>
  <si>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</si>
  <si>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</si>
  <si>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</si>
  <si>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</si>
  <si>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</si>
  <si>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</si>
  <si>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</si>
  <si>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</si>
  <si>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</si>
  <si>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</si>
  <si>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</si>
  <si>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</si>
  <si>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</si>
  <si>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</si>
  <si>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</si>
  <si>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</si>
  <si>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</si>
  <si>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</si>
  <si>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</si>
  <si>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</si>
  <si>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</si>
  <si>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</si>
  <si>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</si>
  <si>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</si>
  <si>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</si>
  <si>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</si>
  <si>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</si>
  <si>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</si>
  <si>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</si>
  <si>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</si>
  <si>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</si>
  <si>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</si>
  <si>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</si>
  <si>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</si>
  <si>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</si>
  <si>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</si>
  <si>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</si>
  <si>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</si>
  <si>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</si>
  <si>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</si>
  <si>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</si>
  <si>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</si>
  <si>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</si>
  <si>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</si>
  <si>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</si>
  <si>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</si>
  <si>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</si>
  <si>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</si>
  <si>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</si>
  <si>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</si>
  <si>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</si>
  <si>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</si>
  <si>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</si>
  <si>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</si>
  <si>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</si>
  <si>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</si>
  <si>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</si>
  <si>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</si>
  <si>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</si>
  <si>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</si>
  <si>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</si>
  <si>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</si>
  <si>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</si>
  <si>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</si>
  <si>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</si>
  <si>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</si>
  <si>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</si>
  <si>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</si>
  <si>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</si>
  <si>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</si>
  <si>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</si>
  <si>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</si>
  <si>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</si>
  <si>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</si>
  <si>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</si>
  <si>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</si>
  <si>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</si>
  <si>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</si>
  <si>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</si>
  <si>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</si>
  <si>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</si>
  <si>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</si>
  <si>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</si>
  <si>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</si>
  <si>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</si>
  <si>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</si>
  <si>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</si>
  <si>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</si>
  <si>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</si>
  <si>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</si>
  <si>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</si>
  <si>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</si>
  <si>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</si>
  <si>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</si>
  <si>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</si>
  <si>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</si>
  <si>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</si>
  <si>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</si>
  <si>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</si>
  <si>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</si>
  <si>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</si>
  <si>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</si>
  <si>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</si>
  <si>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</si>
  <si>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</si>
  <si>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</si>
  <si>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</si>
  <si>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</si>
  <si>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</si>
  <si>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</si>
  <si>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</si>
  <si>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</si>
  <si>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</si>
  <si>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</si>
  <si>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</si>
  <si>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</si>
  <si>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</si>
  <si>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</si>
  <si>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</si>
  <si>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</si>
  <si>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</si>
  <si>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</si>
  <si>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</si>
  <si>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</si>
  <si>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</si>
  <si>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</si>
  <si>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</si>
  <si>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</si>
  <si>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</si>
  <si>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</si>
  <si>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</si>
  <si>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</si>
  <si>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</si>
  <si>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</si>
  <si>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</si>
  <si>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</si>
  <si>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</si>
  <si>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</si>
  <si>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</si>
  <si>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</si>
  <si>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</si>
  <si>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</si>
  <si>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</si>
  <si>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</si>
  <si>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</si>
  <si>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</si>
  <si>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</si>
  <si>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</si>
  <si>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</si>
  <si>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</si>
  <si>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</si>
  <si>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</si>
  <si>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</si>
  <si>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</si>
  <si>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</si>
  <si>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</si>
  <si>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</si>
  <si>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</si>
  <si>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</si>
  <si>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</si>
  <si>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</si>
  <si>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</si>
  <si>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</si>
  <si>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</si>
  <si>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</si>
  <si>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</si>
  <si>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</si>
  <si>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</si>
  <si>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</si>
  <si>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</si>
  <si>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</si>
  <si>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</si>
  <si>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</si>
  <si>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</si>
  <si>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</si>
  <si>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</si>
  <si>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</si>
  <si>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</si>
  <si>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</si>
  <si>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</si>
  <si>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</si>
  <si>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</si>
  <si>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</si>
  <si>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</si>
  <si>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</si>
  <si>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</si>
  <si>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</si>
  <si>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</si>
  <si>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</si>
  <si>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</si>
  <si>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</si>
  <si>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</si>
  <si>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</si>
  <si>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</si>
  <si>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</si>
  <si>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</si>
  <si>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</si>
  <si>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</si>
  <si>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</si>
  <si>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</si>
  <si>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</si>
  <si>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</si>
  <si>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</si>
  <si>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</si>
  <si>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</si>
  <si>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</si>
  <si>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</si>
  <si>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</si>
  <si>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</si>
  <si>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</si>
  <si>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</si>
  <si>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</si>
  <si>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</si>
  <si>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</si>
  <si>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</si>
  <si>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</si>
  <si>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</si>
  <si>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</si>
  <si>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</si>
  <si>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</si>
  <si>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</si>
  <si>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</si>
  <si>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</si>
  <si>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</si>
  <si>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</si>
  <si>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</si>
  <si>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</si>
  <si>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</si>
  <si>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</si>
  <si>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</si>
  <si>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</si>
  <si>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</si>
  <si>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</si>
  <si>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</si>
  <si>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</si>
  <si>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</si>
  <si>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</si>
  <si>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</si>
  <si>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</si>
  <si>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</si>
  <si>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</si>
  <si>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</si>
  <si>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</si>
  <si>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</si>
  <si>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</si>
  <si>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</si>
  <si>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</si>
  <si>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</si>
  <si>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</si>
  <si>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</si>
  <si>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</si>
  <si>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</si>
  <si>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</si>
  <si>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</si>
  <si>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</si>
  <si>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</si>
  <si>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</si>
  <si>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</si>
  <si>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</si>
  <si>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</si>
  <si>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</si>
  <si>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</si>
  <si>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</si>
  <si>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</si>
  <si>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</si>
  <si>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</si>
  <si>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</si>
  <si>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</si>
  <si>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</si>
  <si>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</si>
  <si>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</si>
  <si>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</si>
  <si>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</si>
  <si>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</si>
  <si>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</si>
  <si>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</si>
  <si>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</si>
  <si>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</si>
  <si>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</si>
  <si>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</si>
  <si>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</si>
  <si>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</si>
  <si>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</si>
  <si>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</si>
  <si>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</si>
  <si>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</si>
  <si>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</si>
  <si>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</si>
  <si>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</si>
  <si>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</si>
  <si>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</si>
  <si>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</si>
  <si>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</si>
  <si>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</si>
  <si>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</si>
  <si>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</si>
  <si>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</si>
  <si>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</si>
  <si>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</si>
  <si>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</si>
  <si>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</si>
  <si>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</si>
  <si>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</si>
  <si>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</si>
  <si>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</si>
  <si>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</si>
  <si>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</si>
  <si>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</si>
  <si>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</si>
  <si>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</si>
  <si>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</si>
  <si>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</si>
  <si>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</si>
  <si>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</si>
  <si>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</si>
  <si>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</si>
  <si>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</si>
  <si>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</si>
  <si>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</si>
  <si>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</si>
  <si>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</si>
  <si>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</si>
  <si>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</si>
  <si>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</si>
  <si>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</si>
  <si>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</si>
  <si>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</si>
  <si>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</si>
  <si>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</si>
  <si>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</si>
  <si>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</si>
  <si>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</si>
  <si>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</si>
  <si>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</si>
  <si>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</si>
  <si>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</si>
  <si>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</si>
  <si>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</si>
  <si>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</si>
  <si>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</si>
  <si>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</si>
  <si>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</si>
  <si>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</si>
  <si>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</si>
  <si>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</si>
  <si>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</si>
  <si>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</si>
  <si>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</si>
  <si>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</si>
  <si>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</si>
  <si>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</si>
  <si>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</si>
  <si>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</si>
  <si>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</si>
  <si>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</si>
  <si>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</si>
  <si>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</si>
  <si>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</si>
  <si>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</si>
  <si>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</si>
  <si>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</si>
  <si>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</si>
  <si>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</si>
  <si>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</si>
  <si>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</si>
  <si>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</si>
  <si>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</si>
  <si>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</si>
  <si>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</si>
  <si>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</si>
  <si>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</si>
  <si>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</si>
  <si>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</si>
  <si>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</si>
  <si>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</si>
  <si>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</si>
  <si>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</si>
  <si>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</si>
  <si>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</si>
  <si>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</si>
  <si>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</si>
  <si>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</si>
  <si>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</si>
  <si>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</si>
  <si>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</si>
  <si>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</si>
  <si>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</si>
  <si>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</si>
  <si>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</si>
  <si>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</si>
  <si>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</si>
  <si>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</si>
  <si>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</si>
  <si>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</si>
  <si>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</si>
  <si>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</si>
  <si>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</si>
  <si>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</si>
  <si>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</si>
  <si>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</si>
  <si>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</si>
  <si>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</si>
  <si>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</si>
  <si>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</si>
  <si>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</si>
  <si>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</si>
  <si>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</si>
  <si>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</si>
  <si>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</si>
  <si>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</si>
  <si>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</si>
  <si>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</si>
  <si>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</si>
  <si>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</si>
  <si>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</si>
  <si>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</si>
  <si>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</si>
  <si>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</si>
  <si>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</si>
  <si>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</si>
  <si>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</si>
  <si>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</si>
  <si>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</si>
  <si>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</si>
  <si>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</si>
  <si>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</si>
  <si>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</si>
  <si>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</si>
  <si>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</si>
  <si>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</si>
  <si>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</si>
  <si>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</si>
  <si>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</si>
  <si>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</si>
  <si>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</si>
  <si>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</si>
  <si>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</si>
  <si>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</si>
  <si>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</si>
  <si>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</si>
  <si>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</si>
  <si>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</si>
  <si>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</si>
  <si>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</si>
  <si>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</si>
  <si>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</si>
  <si>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</si>
  <si>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</si>
  <si>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</si>
  <si>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</si>
  <si>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</si>
  <si>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</si>
  <si>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</si>
  <si>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</si>
  <si>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</si>
  <si>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</si>
  <si>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</si>
  <si>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</si>
  <si>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</si>
  <si>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</si>
  <si>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</si>
  <si>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</si>
  <si>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</si>
  <si>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</si>
  <si>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</si>
  <si>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</si>
  <si>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</si>
  <si>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</si>
  <si>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</si>
  <si>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</si>
  <si>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</si>
  <si>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</si>
  <si>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</si>
  <si>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</si>
  <si>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</si>
  <si>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</si>
  <si>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</si>
  <si>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</si>
  <si>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</si>
  <si>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</si>
  <si>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</si>
  <si>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</si>
  <si>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</si>
  <si>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</si>
  <si>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</si>
  <si>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</si>
  <si>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</si>
  <si>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</si>
  <si>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</si>
  <si>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</si>
  <si>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</si>
  <si>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</si>
  <si>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</si>
  <si>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</si>
  <si>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</si>
  <si>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</si>
  <si>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</si>
  <si>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</si>
  <si>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</si>
  <si>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</si>
  <si>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</si>
  <si>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</si>
  <si>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</si>
  <si>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</si>
  <si>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</si>
  <si>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</si>
  <si>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</si>
  <si>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</si>
  <si>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</si>
  <si>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</si>
  <si>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</si>
  <si>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</si>
  <si>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</si>
  <si>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</si>
  <si>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</si>
  <si>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</si>
  <si>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</si>
  <si>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</si>
  <si>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</si>
  <si>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</si>
  <si>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</si>
  <si>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</si>
  <si>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</si>
  <si>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</si>
  <si>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</si>
  <si>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</si>
  <si>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</si>
  <si>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</si>
  <si>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</si>
  <si>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</si>
  <si>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</si>
  <si>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</si>
  <si>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</si>
  <si>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</si>
  <si>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</si>
  <si>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</si>
  <si>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</si>
  <si>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</si>
  <si>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</si>
  <si>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</si>
  <si>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</si>
  <si>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</si>
  <si>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</si>
  <si>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</si>
  <si>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</si>
  <si>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</si>
  <si>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</si>
  <si>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</si>
  <si>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</si>
  <si>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</si>
  <si>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</si>
  <si>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</si>
  <si>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</si>
  <si>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</si>
  <si>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</si>
  <si>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</si>
  <si>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</si>
  <si>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</si>
  <si>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</si>
  <si>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</si>
  <si>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</si>
  <si>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</si>
  <si>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</si>
  <si>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</si>
  <si>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</si>
  <si>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</si>
  <si>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</si>
  <si>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</si>
  <si>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</si>
  <si>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</si>
  <si>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</si>
  <si>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</si>
  <si>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</si>
  <si>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</si>
  <si>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</si>
  <si>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</si>
  <si>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</si>
  <si>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</si>
  <si>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</si>
  <si>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</si>
  <si>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</si>
  <si>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</si>
  <si>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</si>
  <si>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</si>
  <si>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</si>
  <si>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</si>
  <si>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</si>
  <si>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</si>
  <si>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</si>
  <si>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</si>
  <si>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</si>
  <si>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</si>
  <si>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</si>
  <si>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</si>
  <si>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</si>
  <si>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</si>
  <si>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</si>
  <si>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</si>
  <si>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</si>
  <si>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</si>
  <si>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</si>
  <si>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</si>
  <si>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</si>
  <si>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</si>
  <si>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</si>
  <si>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</si>
  <si>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</si>
  <si>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</si>
  <si>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</si>
  <si>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</si>
  <si>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</si>
  <si>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</si>
  <si>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</si>
  <si>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</si>
  <si>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</si>
  <si>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</si>
  <si>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</si>
  <si>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</si>
  <si>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</si>
  <si>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</si>
  <si>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</si>
  <si>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</si>
  <si>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</si>
  <si>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</si>
  <si>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</si>
  <si>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</si>
  <si>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</si>
  <si>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</si>
  <si>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</si>
  <si>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</si>
  <si>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</si>
  <si>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</si>
  <si>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</si>
  <si>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</si>
  <si>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</si>
  <si>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</si>
  <si>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</si>
  <si>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</si>
  <si>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</si>
  <si>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</si>
  <si>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</si>
  <si>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PCM-20251118-00001940</t>
  </si>
  <si>
    <t>access night , USF area , team will move moring</t>
  </si>
  <si>
    <t>PCM-20251118-00001944</t>
  </si>
  <si>
    <t>team 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</si>
  <si>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</si>
  <si>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</si>
  <si>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</si>
  <si>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</si>
  <si>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</si>
  <si>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</si>
  <si>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</si>
  <si>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</si>
  <si>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</si>
  <si>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</si>
  <si>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</si>
  <si>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</si>
  <si>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</si>
  <si>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</si>
  <si>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</si>
  <si>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</si>
  <si>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</si>
  <si>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</si>
  <si>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</si>
  <si>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</si>
  <si>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</si>
  <si>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</si>
  <si>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</si>
  <si>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</si>
  <si>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</si>
  <si>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</si>
  <si>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</si>
  <si>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</si>
  <si>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</si>
  <si>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</si>
  <si>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</si>
  <si>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</si>
  <si>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</si>
  <si>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</si>
  <si>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</si>
  <si>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</si>
  <si>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</si>
  <si>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</si>
  <si>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</si>
  <si>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</si>
  <si>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</si>
  <si>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</si>
  <si>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</si>
  <si>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</si>
  <si>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</si>
  <si>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</si>
  <si>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</si>
  <si>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</si>
  <si>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</si>
  <si>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</si>
  <si>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</si>
  <si>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</si>
  <si>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</si>
  <si>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</si>
  <si>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</si>
  <si>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</si>
  <si>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</si>
  <si>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</si>
  <si>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</si>
  <si>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</si>
  <si>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</si>
  <si>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</si>
  <si>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</si>
  <si>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</si>
  <si>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</si>
  <si>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</si>
  <si>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</si>
  <si>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</si>
  <si>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</si>
  <si>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</si>
  <si>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</si>
  <si>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</si>
  <si>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</si>
  <si>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</si>
  <si>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</si>
  <si>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</si>
  <si>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</si>
  <si>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</si>
  <si>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</si>
  <si>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</si>
  <si>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</si>
  <si>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</si>
  <si>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</si>
  <si>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</si>
  <si>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</si>
  <si>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</si>
  <si>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</si>
  <si>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</si>
  <si>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</si>
  <si>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</si>
  <si>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</si>
  <si>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</si>
  <si>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PCM-20251118-00001968</t>
  </si>
  <si>
    <t xml:space="preserve">sectors down due to power issue , ETA 25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</si>
</sst>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26" fillId="0" borderId="8" xfId="0" applyFont="1" applyBorder="1"/>
    <xf numFmtId="0" fontId="8" fillId="0" borderId="9" xfId="0"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5" totalsRowShown="0" headerRowDxfId="157" dataDxfId="156" headerRowBorderDxfId="154" tableBorderDxfId="155" totalsRowBorderDxfId="153">
  <autoFilter ref="A1:CJ1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9" totalsRowShown="0" headerRowDxfId="31" dataDxfId="30" headerRowBorderDxfId="28" tableBorderDxfId="29">
  <autoFilter ref="A1:L1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1" totalsRowShown="0" headerRowDxfId="15" dataDxfId="14" headerRowBorderDxfId="12" tableBorderDxfId="13">
  <autoFilter ref="A1:L7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tabSelected="1" workbookViewId="0">
      <selection activeCell="D14" sqref="D1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317.00150428240886</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2</v>
      </c>
      <c r="D3" s="129" t="s">
        <v>18990</v>
      </c>
      <c r="E3" s="130" t="s">
        <v>39021</v>
      </c>
      <c r="F3" s="127">
        <v>45979.917824074073</v>
      </c>
      <c r="G3" s="131">
        <f ca="1">IFERROR(NOW()-F3,"")</f>
        <v>3.2106134261994157E-2</v>
      </c>
      <c r="H3" s="127">
        <v>45979.896782407406</v>
      </c>
      <c r="I3" s="129" t="str">
        <f>IFERROR(VLOOKUP(D3,DB!A:F,6,0),"")</f>
        <v>Power Cube</v>
      </c>
      <c r="J3" s="129" t="str">
        <f>IFERROR(VLOOKUP(D3,DB!A:G,7,0),"")</f>
        <v>Good+Vandalized</v>
      </c>
      <c r="K3" s="132" t="s">
        <v>39024</v>
      </c>
      <c r="L3" s="133" t="str">
        <f>IFERROR(VLOOKUP(D3,DB!A:I,9,0),"")</f>
        <v>Latis</v>
      </c>
    </row>
    <row r="4" spans="1:15" ht="15" customHeight="1">
      <c r="A4" s="128" t="s">
        <v>39025</v>
      </c>
      <c r="B4" s="129" t="str">
        <f>IFERROR(VLOOKUP(D4,DB!A:K,11,0),"")</f>
        <v>R1</v>
      </c>
      <c r="C4" s="129">
        <v>1</v>
      </c>
      <c r="D4" s="129" t="s">
        <v>12088</v>
      </c>
      <c r="E4" s="130" t="s">
        <v>39021</v>
      </c>
      <c r="F4" s="127">
        <v>45979.915069444447</v>
      </c>
      <c r="G4" s="131">
        <f ca="1">IFERROR(NOW()-F4,"")</f>
        <v>3.4860763887991197E-2</v>
      </c>
      <c r="H4" s="127">
        <v>45979.923043981478</v>
      </c>
      <c r="I4" s="129" t="str">
        <f>IFERROR(VLOOKUP(D4,DB!A:F,6,0),"")</f>
        <v>SCECO</v>
      </c>
      <c r="J4" s="129" t="str">
        <f>IFERROR(VLOOKUP(D4,DB!A:G,7,0),"")</f>
        <v>Vandalized</v>
      </c>
      <c r="K4" s="132" t="s">
        <v>39026</v>
      </c>
      <c r="L4" s="133" t="str">
        <f>IFERROR(VLOOKUP(D4,DB!A:I,9,0),"")</f>
        <v>Latis</v>
      </c>
    </row>
    <row r="5" spans="1:15" ht="15" customHeight="1">
      <c r="A5" s="128"/>
      <c r="B5" s="129" t="str">
        <f>IFERROR(VLOOKUP(D5,DB!A:K,11,0),"")</f>
        <v/>
      </c>
      <c r="C5" s="129"/>
      <c r="D5" s="129"/>
      <c r="E5" s="130"/>
      <c r="F5" s="127"/>
      <c r="G5" s="131">
        <f ca="1">IFERROR(NOW()-F5,"")</f>
        <v>45979.949930208335</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45979.949930208335</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45979.949930208335</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45979.949930208335</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45979.949930208335</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45979.949930208335</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45979.949930208335</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45979.949930208335</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45979.949930208335</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45979.949930208335</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45979.949930208335</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45979.949930208335</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45979.949930208335</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45979.949930208335</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45979.949930208335</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45979.949930208335</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45979.949930208335</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45979.949930208335</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45979.949930208335</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45979.949930208335</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45979.949930208335</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45979.949930208335</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45979.949930208335</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45979.949930208335</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45979.949930208335</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45979.949930208335</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45979.949930208335</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45979.949930208335</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45979.949930208335</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45979.949930208335</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45979.949930208335</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45979.949930208335</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45979.949930208335</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45979.949930208335</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45979.949930208335</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45979.949930208335</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45979.949930208335</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45979.949930208335</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45979.949930208335</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45979.949930208335</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45979.949930208335</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45979.949930208335</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45979.949930208335</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45979.949930208335</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45979.949930208335</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45979.949930208335</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45979.949930208335</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45979.949930208335</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45979.949930208335</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45979.949930208335</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45979.949930208335</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45979.949930208335</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45979.949930208335</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45979.949930208335</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45979.949930208335</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45979.949930208335</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45979.949930208335</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45979.949930208335</v>
      </c>
      <c r="H62" s="127"/>
      <c r="I62" s="129" t="str">
        <f>IFERROR(VLOOKUP(D62,DB!A:F,6,0),"")</f>
        <v/>
      </c>
      <c r="J62" s="129" t="str">
        <f>IFERROR(VLOOKUP(D62,DB!A:G,7,0),"")</f>
        <v/>
      </c>
      <c r="K62" s="132"/>
      <c r="L62" s="133" t="str">
        <f>IFERROR(VLOOKUP(D62,DB!A:I,9,0),"")</f>
        <v/>
      </c>
    </row>
  </sheetData>
  <customSheetViews>
    <customSheetView guid="{F6042A99-DD27-4453-835D-0834D95730CC}" filter="1" showAutoFilter="1">
      <pageMargins left="0" right="0" top="0" bottom="0" header="0" footer="0"/>
      <autoFilter ref="B1:M1" xr:uid="{6DEB660C-E635-4E94-9707-F0A5821DBD71}"/>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5"/>
  <sheetViews>
    <sheetView workbookViewId="0">
      <pane ySplit="1" topLeftCell="A2" activePane="bottomLeft" state="frozen"/>
      <selection pane="bottomLeft" activeCell="A6" sqref="A6:X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34"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154.95009224537353</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40" customFormat="1" ht="31.5" customHeight="1">
      <c r="A4" s="101"/>
      <c r="B4" s="18" t="str">
        <f>IFERROR(VLOOKUP(D4,DB!A:K,11,0),"")</f>
        <v/>
      </c>
      <c r="C4" s="18"/>
      <c r="D4" s="18"/>
      <c r="E4" s="102"/>
      <c r="F4" s="103"/>
      <c r="G4" s="104">
        <f ca="1">IFERROR(NOW()-F4,"-")</f>
        <v>45979.949930208335</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45979.949930208335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45979.949930208335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45979.949930208335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45979.949930208335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45979.949930208335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45979.949930208335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45979.949930208335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45979.949930208335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45979.949930208335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45979.949930208335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45979.949930208335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45979.949930208335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45979.949930208335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45979.949930208335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45979.949930208335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45979.949930208335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45979.949930208335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45979.949930208335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45979.949930208335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45979.949930208335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45979.949930208335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45979.949930208335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45979.949930208335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45979.949930208335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45979.949930208335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45979.949930208335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45979.949930208335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45979.949930208335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45979.949930208335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45979.949930208335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45979.949930208335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45979.949930208335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45979.949930208335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45979.949930208335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45979.949930208335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45979.949930208335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45979.949930208335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45979.949930208335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45979.949930208335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45979.949930208335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45979.949930208335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45979.949930208335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45979.949930208335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45979.949930208335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45979.949930208335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45979.949930208335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45979.949930208335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45979.949930208335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45979.949930208335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45979.949930208335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45979.949930208335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45979.949930208335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45979.949930208335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45979.949930208335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45979.949930208335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45979.949930208335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45979.949930208335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45979.949930208335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45979.949930208335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45979.949930208335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45979.949930208335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45979.949930208335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45979.949930208335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45979.949930208335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45979.949930208335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45979.949930208335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45979.949930208335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45979.949930208335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45979.949930208335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45979.949930208335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45979.949930208335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45979.949930208335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45979.949930208335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45979.949930208335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45979.949930208335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45979.949930208335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45979.949930208335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45979.949930208335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45979.949930208335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45979.949930208335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45979.949930208335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45979.949930208335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45979.949930208335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45979.949930208335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45979.949930208335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45979.949930208335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45979.949930208335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45979.949930208335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45979.949930208335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45979.949930208335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45979.949930208335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45979.949930208335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45979.949930208335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45979.949930208335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45979.949930208335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45979.949930208335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45979.949930208335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45979.949930208335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45979.949930208335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45979.949930208335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45979.949930208335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45979.949930208335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45979.949930208335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45979.949930208335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45979.949930208335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45979.949930208335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45979.949930208335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45979.949930208335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45979.949930208335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45979.949930208335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45979.949930208335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45979.949930208335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45979.949930208335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45979.949930208335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45979.949930208335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45979.949930208335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45979.949930208335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45979.949930208335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45979.949930208335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45979.949930208335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45979.949930208335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45979.949930208335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45979.949930208335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45979.949930208335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45979.949930208335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45979.949930208335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45979.949930208335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45979.949930208335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45979.949930208335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45979.949930208335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45979.949930208335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45979.949930208335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45979.949930208335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45979.949930208335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45979.949930208335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45979.949930208335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45979.949930208335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45979.949930208335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45979.949930208335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45979.949930208335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45979.949930208335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45979.949930208335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45979.949930208335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45979.949930208335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45979.949930208335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45979.949930208335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45979.949930208335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45979.949930208335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45979.949930208335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45979.949930208335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45979.949930208335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45979.949930208335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45979.949930208335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45979.949930208335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45979.949930208335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45979.949930208335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45979.949930208335</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45979.949930208335</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45979.949930208335</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45979.949930208335</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45979.949930208335</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45979.949930208335</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45979.949930208335</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45979.949930208335</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45979.949930208335</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45979.949930208335</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45979.949930208335</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45979.949930208335</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45979.949930208335</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45979.949930208335</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45979.949930208335</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45979.949930208335</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45979.949930208335</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45979.949930208335</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45979.949930208335</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45979.949930208335</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45979.949930208335</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45979.949930208335</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45979.949930208335</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45979.949930208335</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45979.949930208335</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45979.949930208335</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45979.949930208335</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45979.949930208335</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45979.949930208335</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45979.949930208335</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45979.949930208335</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45979.949930208335</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45979.949930208335</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45979.949930208335</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45979.949930208335</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sheetData>
  <dataValidations count="2">
    <dataValidation allowBlank="1" showInputMessage="1" showErrorMessage="1" sqref="E1" xr:uid="{4D935161-CDD3-4592-B877-3FB59C99E142}"/>
    <dataValidation type="list" allowBlank="1" showInputMessage="1" showErrorMessage="1" sqref="E3:E1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45979.949930208335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45979.949930208335</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45979.949930208335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45979.949930208335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45979.949930208335</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45979.949930208335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45979.949930208335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45979.949930208335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45979.949930208335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45979.949930208335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45979.949930208335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45979.949930208335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45979.949930208335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45979.949930208335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45979.949930208335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45979.949930208335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45979.949930208335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45979.949930208335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45979.949930208335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45979.949930208335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45979.949930208335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45979.949930208335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45979.949930208335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45979.949930208335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45979.949930208335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45979.949930208335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45979.949930208335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45979.949930208335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45979.949930208335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45979.949930208335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45979.949930208335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45979.949930208335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45979.949930208335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45979.949930208335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45979.949930208335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45979.949930208335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45979.949930208335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45979.949930208335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45979.949930208335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45979.949930208335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45979.949930208335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45979.949930208335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45979.949930208335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45979.949930208335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45979.949930208335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45979.949930208335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45979.949930208335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45979.949930208335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45979.949930208335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45979.949930208335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45979.949930208335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45979.949930208335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45979.949930208335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45979.949930208335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45979.949930208335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45979.949930208335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45979.949930208335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45979.949930208335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45979.949930208335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45979.949930208335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45979.949930208335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45979.949930208335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45979.949930208335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45979.949930208335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45979.949930208335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45979.949930208335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45979.949930208335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45979.949930208335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45979.949930208335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45979.949930208335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45979.949930208335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45979.949930208335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45979.949930208335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45979.949930208335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45979.949930208335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45979.949930208335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45979.949930208335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45979.949930208335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45979.949930208335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45979.949930208335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45979.949930208335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45979.949930208335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45979.949930208335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45979.949930208335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45979.949930208335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45979.949930208335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45979.949930208335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45979.949930208335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45979.949930208335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45979.949930208335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45979.949930208335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45979.949930208335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45979.949930208335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45979.949930208335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45979.949930208335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45979.949930208335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45979.949930208335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45979.949930208335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45979.949930208335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45979.949930208335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45979.949930208335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45979.949930208335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45979.949930208335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45979.949930208335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45979.949930208335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45979.949930208335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45979.949930208335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45979.949930208335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45979.949930208335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45979.949930208335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45979.949930208335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45979.949930208335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45979.949930208335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45979.949930208335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45979.949930208335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45979.949930208335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45979.949930208335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45979.949930208335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45979.949930208335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45979.949930208335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45979.949930208335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45979.949930208335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45979.949930208335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45979.949930208335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45979.949930208335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45979.949930208335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45979.949930208335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45979.949930208335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45979.949930208335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45979.949930208335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45979.949930208335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45979.949930208335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45979.949930208335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45979.949930208335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45979.949930208335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45979.949930208335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45979.949930208335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45979.949930208335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45979.949930208335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45979.949930208335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45979.949930208335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45979.949930208335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45979.949930208335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45979.949930208335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45979.949930208335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45979.949930208335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45979.949930208335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45979.949930208335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45979.949930208335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45979.949930208335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45979.949930208335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45979.949930208335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45979.949930208335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45979.949930208335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45979.949930208335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45979.949930208335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45979.949930208335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45979.949930208335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45979.949930208335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45979.949930208335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45979.949930208335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45979.949930208335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45979.949930208335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45979.949930208335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45979.949930208335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45979.949930208335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45979.949930208335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45979.949930208335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45979.949930208335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45979.949930208335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45979.949930208335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45979.949930208335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45979.949930208335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45979.949930208335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45979.949930208335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45979.949930208335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45979.949930208335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45979.949930208335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45979.949930208335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45979.949930208335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45979.949930208335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45979.949930208335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45979.949930208335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45979.949930208335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45979.949930208335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45979.949930208335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45979.949930208335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45979.949930208335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45979.949930208335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45979.949930208335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45979.949930208335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45979.949930208335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45979.949930208335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45979.949930208335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45979.949930208335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45979.949930208335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45979.949930208335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45979.949930208335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45979.949930208335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45979.949930208335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45979.949930208335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45979.949930208335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45979.949930208335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45979.949930208335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45979.949930208335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45979.949930208335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45979.949930208335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45979.949930208335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45979.949930208335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45979.949930208335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45979.949930208335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45979.949930208335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45979.949930208335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45979.949930208335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45979.949930208335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45979.949930208335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45979.949930208335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45979.949930208335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45979.949930208335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45979.949930208335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45979.949930208335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45979.949930208335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45979.949930208335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45979.949930208335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45979.949930208335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45979.949930208335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45979.949930208335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45979.949930208335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45979.949930208335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45979.949930208335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45979.949930208335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45979.949930208335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45979.949930208335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45979.949930208335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45979.949930208335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45979.949930208335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45979.949930208335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45979.949930208335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45979.949930208335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45979.949930208335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45979.949930208335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45979.949930208335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45979.949930208335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45979.949930208335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45979.949930208335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45979.949930208335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45979.949930208335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45979.949930208335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45979.949930208335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45979.949930208335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45979.949930208335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45979.949930208335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45979.949930208335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45979.949930208335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45979.949930208335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45979.949930208335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45979.949930208335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45979.949930208335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45979.949930208335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45979.949930208335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45979.949930208335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45979.949930208335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45979.949930208335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45979.949930208335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45979.949930208335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45979.949930208335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45979.949930208335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45979.949930208335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45979.949930208335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45979.949930208335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45979.949930208335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45979.949930208335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45979.949930208335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45979.949930208335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45979.949930208335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45979.949930208335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45979.949930208335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45979.949930208335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45979.949930208335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45979.949930208335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45979.949930208335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45979.949930208335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45979.949930208335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45979.949930208335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45979.949930208335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45979.949930208335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45979.949930208335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45979.949930208335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45979.949930208335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45979.949930208335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45979.949930208335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45979.949930208335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45979.949930208335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45979.949930208335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45979.949930208335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45979.949930208335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45979.949930208335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45979.949930208335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45979.949930208335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45979.949930208335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45979.949930208335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45979.949930208335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45979.949930208335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45979.949930208335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45979.949930208335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45979.949930208335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45979.949930208335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45979.949930208335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45979.949930208335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45979.949930208335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45979.949930208335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45979.949930208335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45979.949930208335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45979.949930208335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45979.949930208335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45979.949930208335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45979.949930208335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45979.949930208335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45979.949930208335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45979.949930208335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45979.949930208335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45979.949930208335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45979.949930208335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45979.949930208335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45979.949930208335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45979.949930208335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45979.949930208335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45979.949930208335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45979.949930208335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45979.949930208335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45979.949930208335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45979.949930208335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45979.949930208335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45979.949930208335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45979.949930208335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45979.949930208335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45979.949930208335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45979.949930208335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45979.949930208335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45979.949930208335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45979.949930208335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45979.949930208335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45979.949930208335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45979.949930208335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45979.949930208335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45979.949930208335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45979.949930208335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45979.949930208335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45979.949930208335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45979.949930208335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45979.949930208335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45979.949930208335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45979.949930208335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45979.949930208335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45979.949930208335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45979.949930208335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45979.949930208335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45979.949930208335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45979.949930208335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45979.949930208335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45979.949930208335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45979.949930208335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45979.949930208335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45979.949930208335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45979.949930208335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45979.949930208335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45979.949930208335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45979.949930208335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45979.949930208335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45979.949930208335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45979.949930208335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45979.949930208335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45979.949930208335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45979.949930208335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45979.949930208335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45979.949930208335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45979.949930208335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45979.949930208335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45979.949930208335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45979.949930208335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45979.949930208335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45979.949930208335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45979.949930208335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45979.949930208335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45979.949930208335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45979.949930208335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45979.949930208335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45979.949930208335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45979.949930208335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45979.949930208335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45979.949930208335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45979.949930208335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45979.949930208335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45979.949930208335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45979.949930208335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45979.949930208335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45979.949930208335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45979.949930208335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45979.949930208335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45979.949930208335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45979.949930208335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45979.949930208335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45979.949930208335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45979.949930208335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45979.949930208335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45979.949930208335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45979.949930208335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45979.949930208335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45979.949930208335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45979.949930208335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45979.949930208335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45979.949930208335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45979.949930208335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45979.949930208335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45979.949930208335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45979.949930208335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45979.949930208335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45979.949930208335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45979.949930208335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45979.949930208335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45979.949930208335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45979.949930208335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45979.949930208335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45979.949930208335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45979.949930208335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45979.949930208335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45979.949930208335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45979.949930208335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45979.949930208335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45979.949930208335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45979.949930208335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45979.949930208335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45979.949930208335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45979.949930208335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45979.949930208335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45979.949930208335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45979.949930208335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45979.949930208335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45979.949930208335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45979.949930208335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45979.949930208335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45979.949930208335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45979.949930208335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45979.949930208335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45979.949930208335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45979.949930208335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45979.949930208335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45979.949930208335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45979.949930208335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45979.949930208335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45979.949930208335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45979.949930208335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45979.949930208335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45979.949930208335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45979.949930208335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45979.949930208335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45979.949930208335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45979.949930208335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45979.949930208335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45979.949930208335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45979.949930208335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45979.949930208335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45979.949930208335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45979.949930208335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45979.949930208335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45979.949930208335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45979.949930208335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45979.949930208335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45979.949930208335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45979.949930208335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45979.949930208335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45979.949930208335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45979.949930208335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45979.949930208335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45979.949930208335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45979.949930208335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45979.949930208335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45979.949930208335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45979.949930208335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45979.949930208335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45979.949930208335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45979.949930208335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45979.949930208335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45979.949930208335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45979.949930208335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45979.949930208335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45979.949930208335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45979.949930208335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45979.949930208335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45979.949930208335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45979.949930208335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45979.949930208335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45979.949930208335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45979.949930208335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45979.949930208335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45979.949930208335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45979.949930208335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45979.949930208335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45979.949930208335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45979.949930208335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45979.949930208335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45979.949930208335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45979.949930208335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45979.949930208335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45979.949930208335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45979.949930208335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45979.949930208335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45979.949930208335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45979.949930208335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45979.949930208335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45979.949930208335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45979.949930208335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45979.949930208335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45979.949930208335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45979.949930208335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45979.949930208335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45979.949930208335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45979.949930208335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45979.949930208335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45979.949930208335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45979.949930208335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45979.949930208335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45979.949930208335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45979.949930208335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45979.949930208335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45979.949930208335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45979.949930208335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45979.949930208335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45979.949930208335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45979.949930208335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45979.949930208335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45979.949930208335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45979.949930208335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45979.949930208335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45979.949930208335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45979.949930208335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45979.949930208335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45979.949930208335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45979.949930208335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45979.949930208335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45979.949930208335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45979.949930208335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45979.949930208335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45979.949930208335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45979.949930208335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45979.949930208335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45979.949930208335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45979.949930208335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45979.949930208335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45979.949930208335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45979.949930208335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45979.949930208335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45979.949930208335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45979.949930208335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45979.949930208335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45979.949930208335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45979.949930208335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45979.949930208335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45979.949930208335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45979.949930208335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45979.949930208335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45979.949930208335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45979.949930208335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45979.949930208335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45979.949930208335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45979.949930208335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45979.949930208335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45979.949930208335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45979.949930208335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45979.949930208335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45979.949930208335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45979.949930208335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45979.949930208335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45979.949930208335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45979.949930208335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45979.949930208335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45979.949930208335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45979.949930208335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45979.949930208335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45979.949930208335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45979.949930208335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45979.949930208335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45979.949930208335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45979.949930208335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45979.949930208335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45979.949930208335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45979.949930208335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45979.949930208335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45979.949930208335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45979.949930208335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45979.949930208335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45979.949930208335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45979.949930208335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45979.949930208335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45979.949930208335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45979.949930208335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45979.949930208335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45979.949930208335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45979.949930208335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45979.949930208335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45979.949930208335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45979.949930208335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45979.949930208335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45979.949930208335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45979.949930208335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45979.949930208335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45979.949930208335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45979.949930208335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45979.949930208335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45979.949930208335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45979.949930208335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45979.949930208335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45979.949930208335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45979.949930208335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45979.949930208335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45979.949930208335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45979.949930208335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45979.949930208335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45979.949930208335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45979.949930208335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45979.949930208335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45979.949930208335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45979.949930208335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45979.949930208335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45979.949930208335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45979.949930208335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45979.949930208335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45979.949930208335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45979.949930208335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45979.949930208335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45979.949930208335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45979.949930208335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45979.949930208335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45979.949930208335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45979.949930208335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45979.949930208335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45979.949930208335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45979.949930208335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45979.949930208335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45979.949930208335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45979.949930208335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45979.949930208335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45979.949930208335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45979.949930208335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45979.949930208335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45979.949930208335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45979.949930208335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45979.949930208335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45979.949930208335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45979.949930208335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45979.949930208335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45979.949930208335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45979.949930208335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45979.949930208335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45979.949930208335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45979.949930208335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45979.949930208335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45979.949930208335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45979.949930208335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45979.949930208335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45979.949930208335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45979.949930208335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45979.949930208335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45979.949930208335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45979.949930208335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45979.949930208335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45979.949930208335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45979.949930208335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45979.949930208335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45979.949930208335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45979.949930208335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45979.949930208335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45979.949930208335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45979.949930208335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45979.949930208335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45979.949930208335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45979.949930208335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45979.949930208335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45979.949930208335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45979.949930208335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45979.949930208335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45979.949930208335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45979.949930208335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45979.949930208335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45979.949930208335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45979.949930208335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45979.949930208335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45979.949930208335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45979.949930208335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45979.949930208335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45979.949930208335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45979.949930208335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45979.949930208335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45979.949930208335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45979.949930208335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45979.949930208335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45979.949930208335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45979.949930208335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45979.949930208335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45979.949930208335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45979.949930208335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45979.949930208335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45979.949930208335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45979.949930208335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45979.949930208335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45979.949930208335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45979.949930208335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45979.949930208335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45979.949930208335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45979.949930208335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45979.949930208335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45979.949930208335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45979.949930208335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45979.949930208335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45979.949930208335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45979.949930208335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45979.949930208335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45979.949930208335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45979.949930208335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45979.949930208335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45979.949930208335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45979.949930208335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45979.949930208335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45979.949930208335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45979.949930208335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45979.949930208335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45979.949930208335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45979.949930208335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45979.949930208335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45979.949930208335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45979.949930208335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45979.949930208335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45979.949930208335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45979.949930208335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45979.949930208335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45979.949930208335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45979.949930208335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45979.949930208335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45979.949930208335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45979.949930208335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45979.949930208335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45979.949930208335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45979.949930208335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45979.949930208335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45979.949930208335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45979.949930208335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45979.949930208335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45979.949930208335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45979.949930208335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45979.949930208335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45979.949930208335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45979.949930208335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45979.949930208335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45979.949930208335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45979.949930208335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45979.949930208335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45979.949930208335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45979.949930208335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45979.949930208335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45979.949930208335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45979.949930208335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45979.949930208335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45979.949930208335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45979.949930208335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45979.949930208335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45979.949930208335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45979.949930208335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45979.949930208335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45979.949930208335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45979.949930208335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45979.949930208335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45979.949930208335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45979.949930208335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45979.949930208335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45979.949930208335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45979.949930208335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45979.949930208335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45979.949930208335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45979.949930208335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45979.949930208335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45979.949930208335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45979.949930208335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45979.949930208335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45979.949930208335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45979.949930208335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45979.949930208335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45979.949930208335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45979.949930208335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45979.949930208335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45979.949930208335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45979.949930208335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45979.949930208335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45979.949930208335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45979.949930208335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45979.949930208335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45979.949930208335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45979.949930208335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45979.949930208335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45979.949930208335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45979.949930208335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45979.949930208335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45979.949930208335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45979.949930208335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45979.949930208335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45979.949930208335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45979.949930208335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45979.949930208335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45979.949930208335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45979.949930208335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45979.949930208335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45979.949930208335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45979.949930208335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45979.949930208335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45979.949930208335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45979.949930208335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45979.949930208335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45979.949930208335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45979.949930208335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45979.949930208335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45979.949930208335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45979.949930208335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45979.949930208335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45979.949930208335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45979.949930208335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45979.949930208335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45979.949930208335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45979.949930208335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45979.949930208335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45979.949930208335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45979.949930208335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45979.949930208335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45979.949930208335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45979.949930208335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45979.949930208335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45979.949930208335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45979.949930208335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45979.949930208335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45979.949930208335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45979.949930208335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45979.949930208335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45979.949930208335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45979.949930208335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45979.949930208335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45979.949930208335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45979.949930208335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45979.949930208335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45979.949930208335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45979.949930208335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45979.949930208335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45979.949930208335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45979.949930208335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45979.949930208335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45979.949930208335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45979.949930208335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45979.949930208335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45979.949930208335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45979.949930208335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45979.949930208335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45979.949930208335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45979.949930208335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45979.949930208335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45979.949930208335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45979.949930208335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45979.949930208335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45979.949930208335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45979.949930208335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45979.949930208335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45979.949930208335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45979.949930208335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45979.949930208335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45979.949930208335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45979.949930208335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45979.949930208335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45979.949930208335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45979.949930208335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45979.949930208335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45979.949930208335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45979.949930208335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45979.949930208335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45979.949930208335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45979.949930208335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45979.949930208335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45979.949930208335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45979.949930208335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45979.949930208335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45979.949930208335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45979.949930208335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45979.949930208335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45979.949930208335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45979.949930208335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45979.949930208335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45979.949930208335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45979.949930208335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45979.949930208335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45979.949930208335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45979.949930208335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45979.949930208335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45979.949930208335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45979.949930208335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45979.949930208335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45979.949930208335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45979.949930208335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45979.949930208335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45979.949930208335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45979.949930208335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45979.949930208335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45979.949930208335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45979.949930208335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45979.949930208335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45979.949930208335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45979.949930208335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45979.949930208335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45979.949930208335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45979.949930208335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45979.949930208335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45979.949930208335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45979.949930208335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45979.949930208335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45979.949930208335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45979.949930208335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45979.949930208335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45979.949930208335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45979.949930208335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45979.949930208335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45979.949930208335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45979.949930208335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45979.949930208335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45979.949930208335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45979.949930208335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45979.949930208335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45979.949930208335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45979.949930208335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45979.949930208335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45979.949930208335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45979.949930208335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45979.949930208335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45979.949930208335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45979.949930208335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45979.949930208335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45979.949930208335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45979.949930208335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45979.949930208335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45979.949930208335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45979.949930208335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45979.949930208335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45979.949930208335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45979.949930208335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45979.949930208335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45979.949930208335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45979.949930208335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45979.949930208335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45979.949930208335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45979.949930208335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45979.949930208335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45979.949930208335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45979.949930208335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45979.949930208335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45979.949930208335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45979.949930208335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45979.949930208335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45979.949930208335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45979.949930208335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45979.949930208335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45979.949930208335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45979.949930208335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45979.949930208335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45979.949930208335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45979.949930208335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45979.949930208335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45979.949930208335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45979.949930208335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45979.949930208335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45979.949930208335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45979.949930208335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45979.949930208335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45979.949930208335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45979.949930208335</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276.4692126157388</v>
      </c>
      <c r="H2" s="95">
        <v>45703.474768518521</v>
      </c>
      <c r="I2" s="95" t="str">
        <f>IFERROR(VLOOKUP(D2,DB!A:F,6,0),"")</f>
        <v>SCECO</v>
      </c>
      <c r="J2" s="95" t="str">
        <f>IFERROR(VLOOKUP(D2,DB!A:G,7,0),"")</f>
        <v>Dead</v>
      </c>
      <c r="K2" s="97" t="s">
        <v>39110</v>
      </c>
      <c r="L2" s="91" t="str">
        <f>IFERROR(VLOOKUP(D2,DB!A:I,9,0),"")</f>
        <v>Latis</v>
      </c>
    </row>
    <row r="3" spans="1:16" ht="15" customHeight="1">
      <c r="A3" s="113"/>
      <c r="B3" s="113" t="str">
        <f>IFERROR(VLOOKUP(D3,DB!A:K,11,0),"")</f>
        <v/>
      </c>
      <c r="C3" s="93"/>
      <c r="D3" s="91"/>
      <c r="E3" s="94"/>
      <c r="F3" s="95"/>
      <c r="G3" s="96">
        <f ca="1">IFERROR(NOW()-F3,"")</f>
        <v>45979.949930208335</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ca="1">IFERROR(NOW()-F4,"")</f>
        <v>45979.949930208335</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45979.949930208335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45979.949930208335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45979.949930208335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45979.949930208335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45979.949930208335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45979.949930208335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45979.949930208335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45979.949930208335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45979.949930208335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45979.949930208335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45979.949930208335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45979.949930208335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45979.949930208335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45979.949930208335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45979.949930208335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45979.949930208335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45979.949930208335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45979.949930208335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45979.949930208335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45979.949930208335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45979.949930208335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45979.949930208335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45979.949930208335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45979.949930208335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45979.949930208335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45979.949930208335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45979.949930208335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45979.949930208335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45979.949930208335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45979.949930208335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45979.949930208335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45979.949930208335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45979.949930208335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45979.949930208335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45979.949930208335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45979.949930208335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45979.949930208335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45979.949930208335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45979.949930208335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45979.949930208335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45979.949930208335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45979.949930208335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45979.949930208335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45979.949930208335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45979.949930208335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45979.949930208335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45979.949930208335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45979.949930208335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45979.949930208335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45979.949930208335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45979.949930208335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45979.949930208335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45979.949930208335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45979.949930208335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45979.949930208335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45979.949930208335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45979.949930208335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45979.949930208335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45979.949930208335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45979.949930208335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45979.949930208335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45979.949930208335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45979.949930208335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45979.949930208335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45979.949930208335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45979.949930208335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45979.949930208335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45979.949930208335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45979.949930208335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45979.949930208335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45979.949930208335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45979.949930208335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45979.949930208335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45979.949930208335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45979.949930208335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45979.949930208335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45979.949930208335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45979.949930208335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45979.949930208335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45979.949930208335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45979.949930208335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45979.949930208335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45979.949930208335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45979.949930208335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45979.949930208335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45979.949930208335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45979.949930208335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45979.949930208335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45979.949930208335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45979.949930208335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45979.949930208335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45979.949930208335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45979.949930208335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45979.949930208335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45979.949930208335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45979.949930208335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45979.949930208335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45979.949930208335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45979.949930208335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45979.949930208335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45979.949930208335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45979.949930208335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45979.949930208335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45979.949930208335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45979.949930208335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45979.949930208335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45979.949930208335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45979.949930208335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45979.949930208335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45979.949930208335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45979.949930208335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45979.949930208335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45979.949930208335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45979.949930208335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45979.949930208335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45979.949930208335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45979.949930208335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45979.949930208335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45979.949930208335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45979.949930208335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45979.949930208335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45979.949930208335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45979.949930208335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45979.949930208335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45979.949930208335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45979.949930208335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45979.949930208335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45979.949930208335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45979.949930208335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45979.949930208335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45979.949930208335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45979.949930208335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45979.949930208335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45979.949930208335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45979.949930208335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45979.949930208335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45979.949930208335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45979.949930208335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45979.949930208335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45979.949930208335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45979.949930208335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45979.949930208335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45979.949930208335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45979.949930208335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45979.949930208335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45979.949930208335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45979.949930208335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45979.949930208335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45979.949930208335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45979.949930208335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45979.949930208335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45979.949930208335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45979.949930208335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45979.949930208335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45979.949930208335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45979.949930208335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45979.949930208335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45979.949930208335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45979.949930208335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45979.949930208335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45979.949930208335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45979.949930208335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45979.949930208335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45979.949930208335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45979.949930208335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45979.949930208335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45979.949930208335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45979.949930208335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45979.949930208335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45979.949930208335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45979.949930208335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45979.949930208335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45979.949930208335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45979.949930208335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45979.949930208335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45979.949930208335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45979.949930208335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45979.949930208335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45979.949930208335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45979.949930208335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45979.949930208335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45979.949930208335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45979.949930208335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45979.949930208335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45979.949930208335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45979.949930208335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45979.949930208335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45979.949930208335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45979.949930208335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45979.949930208335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45979.949930208335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45979.949930208335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45979.949930208335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45979.949930208335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45979.949930208335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45979.949930208335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45979.949930208335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45979.949930208335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45979.949930208335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45979.949930208335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45979.949930208335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45979.949930208335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45979.949930208335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45979.949930208335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45979.949930208335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45979.949930208335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45979.949930208335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45979.949930208335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45979.949930208335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45979.949930208335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45979.949930208335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45979.949930208335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45979.949930208335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45979.949930208335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45979.949930208335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45979.949930208335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45979.949930208335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45979.949930208335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45979.949930208335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45979.949930208335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45979.949930208335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45979.949930208335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45979.949930208335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45979.949930208335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45979.949930208335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45979.949930208335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45979.949930208335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45979.949930208335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45979.949930208335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45979.949930208335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45979.949930208335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45979.949930208335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45979.949930208335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45979.949930208335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45979.949930208335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45979.949930208335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45979.949930208335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45979.949930208335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45979.949930208335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45979.949930208335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45979.949930208335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45979.949930208335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45979.949930208335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45979.949930208335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45979.949930208335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45979.949930208335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45979.949930208335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45979.949930208335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45979.949930208335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45979.949930208335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45979.949930208335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45979.949930208335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45979.949930208335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45979.949930208335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45979.949930208335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45979.949930208335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45979.949930208335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45979.949930208335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45979.949930208335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45979.949930208335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45979.949930208335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45979.949930208335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45979.949930208335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45979.949930208335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45979.949930208335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45979.949930208335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45979.949930208335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45979.949930208335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45979.949930208335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45979.949930208335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45979.949930208335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45979.949930208335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45979.949930208335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45979.949930208335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45979.949930208335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45979.949930208335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45979.949930208335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45979.949930208335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45979.949930208335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45979.949930208335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45979.949930208335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45979.949930208335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45979.949930208335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45979.949930208335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45979.949930208335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45979.949930208335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45979.949930208335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45979.949930208335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45979.949930208335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45979.949930208335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45979.949930208335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45979.949930208335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45979.949930208335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45979.949930208335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45979.949930208335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45979.949930208335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45979.949930208335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45979.949930208335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45979.949930208335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45979.949930208335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45979.949930208335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45979.949930208335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45979.949930208335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45979.949930208335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45979.949930208335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45979.949930208335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45979.949930208335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45979.949930208335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45979.949930208335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45979.949930208335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45979.949930208335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45979.949930208335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45979.949930208335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45979.949930208335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45979.949930208335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45979.949930208335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45979.949930208335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45979.949930208335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45979.949930208335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45979.949930208335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45979.949930208335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45979.949930208335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45979.949930208335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45979.949930208335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45979.949930208335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45979.949930208335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45979.949930208335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45979.949930208335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45979.949930208335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45979.949930208335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45979.949930208335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45979.949930208335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45979.949930208335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45979.949930208335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45979.949930208335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45979.949930208335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45979.949930208335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45979.949930208335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45979.949930208335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45979.949930208335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45979.949930208335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45979.949930208335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45979.949930208335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45979.949930208335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45979.949930208335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45979.949930208335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45979.949930208335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45979.949930208335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45979.949930208335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45979.949930208335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45979.949930208335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45979.949930208335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45979.949930208335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45979.949930208335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45979.949930208335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45979.949930208335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45979.949930208335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45979.949930208335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45979.949930208335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45979.949930208335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45979.949930208335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45979.949930208335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45979.949930208335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45979.949930208335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45979.949930208335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45979.949930208335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45979.949930208335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45979.949930208335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45979.949930208335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45979.949930208335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45979.949930208335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45979.949930208335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45979.949930208335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45979.949930208335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45979.949930208335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45979.949930208335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45979.949930208335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45979.949930208335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45979.949930208335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45979.949930208335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45979.949930208335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45979.949930208335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45979.949930208335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45979.949930208335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45979.949930208335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45979.949930208335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45979.949930208335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45979.949930208335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45979.949930208335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45979.949930208335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45979.949930208335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45979.949930208335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45979.949930208335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45979.949930208335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45979.949930208335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45979.949930208335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45979.949930208335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45979.949930208335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45979.949930208335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45979.949930208335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45979.949930208335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45979.949930208335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45979.949930208335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45979.949930208335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45979.949930208335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45979.949930208335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45979.949930208335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45979.949930208335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45979.949930208335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45979.949930208335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45979.949930208335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45979.949930208335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45979.949930208335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45979.949930208335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45979.949930208335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45979.949930208335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45979.949930208335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45979.949930208335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45979.949930208335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45979.949930208335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45979.949930208335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45979.949930208335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45979.949930208335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45979.949930208335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45979.949930208335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45979.949930208335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45979.949930208335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45979.949930208335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45979.949930208335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45979.949930208335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45979.949930208335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45979.949930208335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45979.949930208335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45979.949930208335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45979.949930208335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45979.949930208335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45979.949930208335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45979.949930208335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45979.949930208335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45979.949930208335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45979.949930208335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45979.949930208335</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45979.949930208335</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45979.949930208335</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45979.949930208335</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45979.949930208335</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45979.949930208335</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45979.949930208335</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45979.949930208335</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45979.949930208335</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45979.949930208335</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45979.949930208335</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45979.949930208335</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45979.949930208335</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45979.949930208335</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45979.949930208335</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45979.949930208335</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45979.949930208335</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45979.949930208335</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45979.949930208335</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45979.949930208335</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45979.949930208335</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45979.949930208335</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45979.949930208335</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45979.949930208335</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45979.949930208335</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45979.949930208335</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45979.949930208335</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45979.949930208335</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45979.949930208335</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45979.949930208335</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45979.949930208335</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45979.949930208335</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45979.949930208335</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45979.949930208335</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45979.949930208335</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45979.949930208335</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45979.949930208335</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45979.949930208335</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45979.949930208335</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45979.949930208335</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45979.949930208335</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45979.949930208335</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45979.949930208335</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45979.949930208335</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45979.949930208335</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45979.949930208335</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45979.949930208335</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45979.949930208335</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45979.949930208335</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45979.949930208335</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45979.949930208335</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45979.949930208335</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45979.949930208335</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45979.949930208335</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45979.949930208335</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45979.949930208335</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1"/>
  <sheetViews>
    <sheetView workbookViewId="0">
      <selection activeCell="D8" sqref="D8"/>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88.117870023146679</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39104</v>
      </c>
      <c r="F3" s="38">
        <v>45926.188877314817</v>
      </c>
      <c r="G3" s="108">
        <f t="shared" ref="G3" ca="1" si="0">IFERROR(NOW()-F3,"")</f>
        <v>53.761052893518354</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39104</v>
      </c>
      <c r="F4" s="110">
        <v>45948.661111111112</v>
      </c>
      <c r="G4" s="111">
        <f t="shared" ref="G4" ca="1" si="1">IFERROR(NOW()-F4,"")</f>
        <v>31.288819097222586</v>
      </c>
      <c r="H4" s="110">
        <v>45948.661111111112</v>
      </c>
      <c r="I4" s="109" t="str">
        <f>IFERROR(VLOOKUP(D4,DB!A:F,6,0),"")</f>
        <v>SCECO</v>
      </c>
      <c r="J4" s="109" t="str">
        <f>IFERROR(VLOOKUP(D4,DB!A:G,7,0),"")</f>
        <v>Dead</v>
      </c>
      <c r="K4" s="109" t="s">
        <v>39116</v>
      </c>
      <c r="L4" s="109" t="str">
        <f>IFERROR(VLOOKUP(D4,DB!A:I,9,0),"")</f>
        <v>Latis</v>
      </c>
    </row>
    <row r="5" spans="1:13" s="105" customFormat="1">
      <c r="A5" s="109" t="s">
        <v>39117</v>
      </c>
      <c r="B5" s="109" t="str">
        <f>IFERROR(VLOOKUP(D5,DB!A:K,11,0),"")</f>
        <v>R5</v>
      </c>
      <c r="C5" s="109">
        <v>1</v>
      </c>
      <c r="D5" s="109" t="s">
        <v>33371</v>
      </c>
      <c r="E5" s="109" t="s">
        <v>39021</v>
      </c>
      <c r="F5" s="135">
        <v>45977.514803240738</v>
      </c>
      <c r="G5" s="111">
        <f ca="1">IFERROR(NOW()-F5,"")</f>
        <v>2.4351269675971707</v>
      </c>
      <c r="H5" s="135">
        <v>45977.468807870369</v>
      </c>
      <c r="I5" s="109" t="str">
        <f>IFERROR(VLOOKUP(D5,DB!A:F,6,0),"")</f>
        <v>SCECO</v>
      </c>
      <c r="J5" s="109" t="str">
        <f>IFERROR(VLOOKUP(D5,DB!A:G,7,0),"")</f>
        <v>Weak</v>
      </c>
      <c r="K5" s="109" t="s">
        <v>39118</v>
      </c>
      <c r="L5" s="109" t="str">
        <f>IFERROR(VLOOKUP(D5,DB!A:I,9,0),"")</f>
        <v>Latis</v>
      </c>
    </row>
    <row r="6" spans="1:13">
      <c r="A6" s="109"/>
      <c r="B6" s="109" t="str">
        <f>IFERROR(VLOOKUP(D6,DB!A:K,11,0),"")</f>
        <v/>
      </c>
      <c r="C6" s="109"/>
      <c r="D6" s="109"/>
      <c r="E6" s="109"/>
      <c r="F6" s="109"/>
      <c r="G6" s="111">
        <f ca="1">IFERROR(NOW()-F6,"")</f>
        <v>45979.949930208335</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45979.949930208335</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45979.949930208335</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45979.949930208335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45979.949930208335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45979.949930208335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45979.949930208335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45979.949930208335</v>
      </c>
      <c r="H13" s="109"/>
      <c r="I13" s="109"/>
      <c r="J13" s="109" t="str">
        <f>IFERROR(VLOOKUP(D13,DB!A:G,7,0),"")</f>
        <v/>
      </c>
      <c r="K13" s="109"/>
      <c r="L13" s="109" t="str">
        <f>IFERROR(VLOOKUP(D13,DB!A:I,9,0),"")</f>
        <v/>
      </c>
    </row>
    <row r="14" spans="1:13">
      <c r="A14" s="109"/>
      <c r="B14" s="109" t="str">
        <f>IFERROR(VLOOKUP(D14,DB!A:K,11,0),"")</f>
        <v/>
      </c>
      <c r="C14" s="109"/>
      <c r="D14" s="109"/>
      <c r="E14" s="109"/>
      <c r="F14" s="109"/>
      <c r="G14" s="111">
        <f ca="1">IFERROR(NOW()-F14,"")</f>
        <v>45979.949930208335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45979.949930208335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45979.949930208335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45979.949930208335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45979.949930208335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45979.949930208335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45979.949930208335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45979.949930208335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45979.949930208335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45979.949930208335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45979.949930208335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45979.949930208335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45979.949930208335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45979.949930208335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45979.949930208335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45979.949930208335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45979.949930208335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45979.949930208335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45979.949930208335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45979.949930208335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45979.949930208335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45979.949930208335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45979.949930208335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45979.949930208335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45979.949930208335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45979.949930208335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45979.949930208335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45979.949930208335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45979.949930208335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45979.949930208335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45979.949930208335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45979.949930208335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45979.949930208335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45979.949930208335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45979.949930208335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45979.949930208335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45979.949930208335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45979.949930208335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45979.949930208335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45979.949930208335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45979.949930208335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45979.949930208335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45979.949930208335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45979.949930208335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45979.949930208335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45979.949930208335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45979.949930208335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45979.949930208335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45979.949930208335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45979.949930208335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45979.949930208335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45979.949930208335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45979.949930208335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45979.949930208335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45979.949930208335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45979.949930208335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45979.949930208335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45979.949930208335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45979.949930208335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45979.949930208335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45979.949930208335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45979.949930208335</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45979.949930208335</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45979.949930208335</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45979.949930208335</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45979.949930208335</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45979.949930208335</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45979.949930208335</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45979.949930208335</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45979.949930208335</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45979.949930208335</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45979.949930208335</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45979.949930208335</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45979.949930208335</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45979.949930208335</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45979.949930208335</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45979.949930208335</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45979.949930208335</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45979.949930208335</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45979.949930208335</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45979.949930208335</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45979.949930208335</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45979.949930208335</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45979.949930208335</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45979.949930208335</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45979.949930208335</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45979.949930208335</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45979.949930208335</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45979.949930208335</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45979.949930208335</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45979.949930208335</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45979.949930208335</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45979.949930208335</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45979.949930208335</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45979.949930208335</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45979.949930208335</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45979.949930208335</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45979.949930208335</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45979.949930208335</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45979.949930208335</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45979.949930208335</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45979.949930208335</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45979.949930208335</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45979.949930208335</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45979.949930208335</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45979.949930208335</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45979.949930208335</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45979.949930208335</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45979.949930208335</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45979.949930208335</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45979.949930208335</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45979.949930208335</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45979.949930208335</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45979.949930208335</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45979.949930208335</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45979.949930208335</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45979.949930208335</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45979.949930208335</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45979.949930208335</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45979.949930208335</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45979.949930208335</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45979.949930208335</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45979.949930208335</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45979.949930208335</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45979.949930208335</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45979.949930208335</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45979.949930208335</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45979.949930208335</v>
      </c>
      <c r="H141" s="109"/>
      <c r="I141" s="109" t="str">
        <f>IFERROR(VLOOKUP(D141,DB!A:F,6,0),"")</f>
        <v/>
      </c>
      <c r="J141" s="109" t="str">
        <f>IFERROR(VLOOKUP(D141,DB!A:G,7,0),"")</f>
        <v/>
      </c>
      <c r="K141" s="109"/>
      <c r="L141" s="109" t="str">
        <f>IFERROR(VLOOKUP(D141,DB!A:I,9,0),"")</f>
        <v/>
      </c>
    </row>
    <row r="142" spans="1:12">
      <c r="A142" s="138"/>
      <c r="B142" s="138" t="str">
        <f>IFERROR(VLOOKUP(D142,DB!A:K,11,0),"")</f>
        <v/>
      </c>
      <c r="C142" s="138"/>
      <c r="D142" s="138"/>
      <c r="E142" s="138"/>
      <c r="F142" s="139"/>
      <c r="G142" s="111">
        <f ca="1">IFERROR(NOW()-F142,"")</f>
        <v>45979.949930208335</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45979.949930208335</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45979.949930208335</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45979.949930208335</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45979.949930208335</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45979.949930208335</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45979.949930208335</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45979.949930208335</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45979.949930208335</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45979.949930208335</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45979.949930208335</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45979.949930208335</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45979.949930208335</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45979.949930208335</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45979.949930208335</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45979.949930208335</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45979.949930208335</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45979.949930208335</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45979.949930208335</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45979.949930208335</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45979.949930208335</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45979.949930208335</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45979.949930208335</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45979.949930208335</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45979.949930208335</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45979.949930208335</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45979.949930208335</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45979.949930208335</v>
      </c>
      <c r="H169" s="139"/>
      <c r="I169" s="138" t="str">
        <f>IFERROR(VLOOKUP(D169,DB!A:F,6,0),"")</f>
        <v/>
      </c>
      <c r="J169" s="138" t="str">
        <f>IFERROR(VLOOKUP(D169,DB!A:G,7,0),"")</f>
        <v/>
      </c>
      <c r="K169" s="138"/>
      <c r="L169" s="138" t="str">
        <f>IFERROR(VLOOKUP(D169,DB!A:I,9,0),"")</f>
        <v/>
      </c>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sheetData>
  <dataValidations count="2">
    <dataValidation allowBlank="1" showInputMessage="1" showErrorMessage="1" sqref="E1" xr:uid="{920C6338-E771-4DAE-8C89-92A9093EA4DE}"/>
    <dataValidation type="list" allowBlank="1" showInputMessage="1" showErrorMessage="1" sqref="E2:E1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71"/>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1" t="s">
        <v>39119</v>
      </c>
      <c r="B2" s="119" t="str">
        <f>IFERROR(VLOOKUP(D2,DB!A:K,11,0),"")</f>
        <v>R6</v>
      </c>
      <c r="C2" s="120">
        <v>1</v>
      </c>
      <c r="D2" s="119" t="s">
        <v>38104</v>
      </c>
      <c r="E2" s="109" t="s">
        <v>39021</v>
      </c>
      <c r="F2" s="121">
        <v>45979.92827546296</v>
      </c>
      <c r="G2" s="104">
        <f t="shared" ref="G2:G37" ca="1" si="0">IFERROR(NOW()-F2,"-")</f>
        <v>2.165474537468981E-2</v>
      </c>
      <c r="H2" s="121">
        <v>45979.943206018521</v>
      </c>
      <c r="I2" s="119" t="str">
        <f>IFERROR(VLOOKUP(D2,DB!A:F,6,0),"")</f>
        <v>SCECO</v>
      </c>
      <c r="J2" s="119" t="str">
        <f>IFERROR(VLOOKUP(D2,DB!A:G,7,0),"")</f>
        <v>In progress</v>
      </c>
      <c r="K2" s="122" t="s">
        <v>39120</v>
      </c>
      <c r="L2" s="123" t="str">
        <f>IFERROR(VLOOKUP(D2,DB!A:I,9,0),"")</f>
        <v>Latis</v>
      </c>
    </row>
    <row r="3" spans="1:16382" ht="31.5" customHeight="1">
      <c r="A3" s="118"/>
      <c r="B3" s="119" t="str">
        <f>IFERROR(VLOOKUP(D3,DB!A:K,11,0),"")</f>
        <v/>
      </c>
      <c r="C3" s="120"/>
      <c r="D3" s="119"/>
      <c r="E3" s="109"/>
      <c r="F3" s="121"/>
      <c r="G3" s="104">
        <f t="shared" ca="1" si="0"/>
        <v>45979.949930208335</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45979.949930208335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45979.949930208335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45979.949930208335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45979.949930208335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45979.949930208335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45979.949930208335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45979.949930208335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45979.949930208335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45979.949930208335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45979.949930208335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45979.949930208335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45979.949930208335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45979.949930208335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45979.949930208335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45979.949930208335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45979.949930208335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45979.949930208335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45979.949930208335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45979.949930208335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45979.949930208335</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45979.949930208335</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45979.949930208335</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45979.949930208335</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45979.949930208335</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45979.949930208335</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45979.949930208335</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45979.949930208335</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45979.949930208335</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45979.949930208335</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45979.949930208335</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45979.949930208335</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45979.949930208335</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45979.949930208335</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45979.949930208335</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ref="G38:G71" ca="1" si="1">IFERROR(NOW()-F38,"-")</f>
        <v>45979.949930208335</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45979.949930208335</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45979.949930208335</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45979.949930208335</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45979.949930208335</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45979.949930208335</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45979.949930208335</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45979.949930208335</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45979.949930208335</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45979.949930208335</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45979.949930208335</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45979.949930208335</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45979.949930208335</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45979.949930208335</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45979.949930208335</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45979.949930208335</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45979.949930208335</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45979.949930208335</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45979.949930208335</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45979.949930208335</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45979.949930208335</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45979.949930208335</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45979.949930208335</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45979.949930208335</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45979.949930208335</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45979.949930208335</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45979.949930208335</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45979.949930208335</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45979.949930208335</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45979.949930208335</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45979.949930208335</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45979.949930208335</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45979.949930208335</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45979.949930208335</v>
      </c>
      <c r="H71" s="121"/>
      <c r="I71" s="119" t="str">
        <f>IFERROR(VLOOKUP(D71,DB!A:F,6,0),"")</f>
        <v/>
      </c>
      <c r="J71" s="119" t="str">
        <f>IFERROR(VLOOKUP(D71,DB!A:G,7,0),"")</f>
        <v/>
      </c>
      <c r="K71" s="122"/>
      <c r="L71" s="123" t="str">
        <f>IFERROR(VLOOKUP(D71,DB!A:I,9,0),"")</f>
        <v/>
      </c>
    </row>
  </sheetData>
  <dataValidations count="2">
    <dataValidation allowBlank="1" showInputMessage="1" showErrorMessage="1" sqref="E1" xr:uid="{9E1BC488-8814-4F8A-8DBE-742B3278AB71}"/>
    <dataValidation type="list" allowBlank="1" showInputMessage="1" showErrorMessage="1" sqref="E2:E7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2025-11-18T19:47:54Z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