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110" documentId="120_S{2AC9BD13-BADA-5192-A53E-5A8FF88502F6}" xr6:coauthVersionLast="47" xr6:coauthVersionMax="47" xr10:uidLastSave="{A89F798B-5821-4B2F-B612-C58B455AE701}"/>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5" i="1"/>
  <c r="B3" i="4"/>
  <c r="D4" i="3"/>
  <c r="D5"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D8" i="3"/>
  <c r="G6" i="5"/>
  <c r="B6" i="5"/>
  <c r="I6" i="5"/>
  <c r="J6" i="5"/>
  <c r="L6" i="5"/>
  <c r="B3" i="1"/>
  <c r="G3" i="1"/>
  <c r="I3" i="1"/>
  <c r="J3" i="1"/>
  <c r="L3" i="1"/>
  <c r="B4" i="1"/>
  <c r="G4" i="1"/>
  <c r="I4" i="1"/>
  <c r="J4" i="1"/>
  <c r="L4" i="1"/>
  <c r="B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D3" i="3"/>
  <c r="D9" i="3"/>
  <c r="D10" i="3"/>
  <c r="D11"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alcChain>
</file>

<file path=xl/sharedStrings.xml><?xml version="1.0" encoding="utf-8"?>
<sst xmlns="http://schemas.openxmlformats.org/spreadsheetml/2006/main" count="181596" uniqueCount="39214">
  <si>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</si>
  <si>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</si>
  <si>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</si>
  <si>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</si>
  <si>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</si>
  <si>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</si>
  <si>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</si>
  <si>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</si>
  <si>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</si>
  <si>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</si>
  <si>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</si>
  <si>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</si>
  <si>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</si>
  <si>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</si>
  <si>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</si>
  <si>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</si>
  <si>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</si>
  <si>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</si>
  <si>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</si>
  <si>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</si>
  <si>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</si>
  <si>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</si>
  <si>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</si>
  <si>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</si>
  <si>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</si>
  <si>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</si>
  <si>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</si>
  <si>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</si>
  <si>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</si>
  <si>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</si>
  <si>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</si>
  <si>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</si>
  <si>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</si>
  <si>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</si>
  <si>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</si>
  <si>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</si>
  <si>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</si>
  <si>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</si>
  <si>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</si>
  <si>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</si>
  <si>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</si>
  <si>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</si>
  <si>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</si>
  <si>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</si>
  <si>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</si>
  <si>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</si>
  <si>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</si>
  <si>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</si>
  <si>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</si>
  <si>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</si>
  <si>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</si>
  <si>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</si>
  <si>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</si>
  <si>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</si>
  <si>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</si>
  <si>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</si>
  <si>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</si>
  <si>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</si>
  <si>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</si>
  <si>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</si>
  <si>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</si>
  <si>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</si>
  <si>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</si>
  <si>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</si>
  <si>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</si>
  <si>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</si>
  <si>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</si>
  <si>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</si>
  <si>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</si>
  <si>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</si>
  <si>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</si>
  <si>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</si>
  <si>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</si>
  <si>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</si>
  <si>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</si>
  <si>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</si>
  <si>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</si>
  <si>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</si>
  <si>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</si>
  <si>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</si>
  <si>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</si>
  <si>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</si>
  <si>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</si>
  <si>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</si>
  <si>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</si>
  <si>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</si>
  <si>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</si>
  <si>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</si>
  <si>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</si>
  <si>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</si>
  <si>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</si>
  <si>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</si>
  <si>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</si>
  <si>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</si>
  <si>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</si>
  <si>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</si>
  <si>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</si>
  <si>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</si>
  <si>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</si>
  <si>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</si>
  <si>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</si>
  <si>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</si>
  <si>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</si>
  <si>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</si>
  <si>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</si>
  <si>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</si>
  <si>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</si>
  <si>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</si>
  <si>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</si>
  <si>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</si>
  <si>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</si>
  <si>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</si>
  <si>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</si>
  <si>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</si>
  <si>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</si>
  <si>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</si>
  <si>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</si>
  <si>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</si>
  <si>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</si>
  <si>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</si>
  <si>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</si>
  <si>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</si>
  <si>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</si>
  <si>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</si>
  <si>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</si>
  <si>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</si>
  <si>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</si>
  <si>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</si>
  <si>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</si>
  <si>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</si>
  <si>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</si>
  <si>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</si>
  <si>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</si>
  <si>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</si>
  <si>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</si>
  <si>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</si>
  <si>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</si>
  <si>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</si>
  <si>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</si>
  <si>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</si>
  <si>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</si>
  <si>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</si>
  <si>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</si>
  <si>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</si>
  <si>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</si>
  <si>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</si>
  <si>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</si>
  <si>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</si>
  <si>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</si>
  <si>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</si>
  <si>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</si>
  <si>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</si>
  <si>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</si>
  <si>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</si>
  <si>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</si>
  <si>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</si>
  <si>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</si>
  <si>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</si>
  <si>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</si>
  <si>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</si>
  <si>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</si>
  <si>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</si>
  <si>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</si>
  <si>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</si>
  <si>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</si>
  <si>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</si>
  <si>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</si>
  <si>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</si>
  <si>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</si>
  <si>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</si>
  <si>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</si>
  <si>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</si>
  <si>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</si>
  <si>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</si>
  <si>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</si>
  <si>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</si>
  <si>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</si>
  <si>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</si>
  <si>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</si>
  <si>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</si>
  <si>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</si>
  <si>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</si>
  <si>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</si>
  <si>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</si>
  <si>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</si>
  <si>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</si>
  <si>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</si>
  <si>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</si>
  <si>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</si>
  <si>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</si>
  <si>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</si>
  <si>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</si>
  <si>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</si>
  <si>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</si>
  <si>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</si>
  <si>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</si>
  <si>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</si>
  <si>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</si>
  <si>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</si>
  <si>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</si>
  <si>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</si>
  <si>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</si>
  <si>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</si>
  <si>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</si>
  <si>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</si>
  <si>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</si>
  <si>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</si>
  <si>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</si>
  <si>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</si>
  <si>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</si>
  <si>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</si>
  <si>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</si>
  <si>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</si>
  <si>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</si>
  <si>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</si>
  <si>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</si>
  <si>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</si>
  <si>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</si>
  <si>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</si>
  <si>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</si>
  <si>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</si>
  <si>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</si>
  <si>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</si>
  <si>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</si>
  <si>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</si>
  <si>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</si>
  <si>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</si>
  <si>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</si>
  <si>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</si>
  <si>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</si>
  <si>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</si>
  <si>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</si>
  <si>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</si>
  <si>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</si>
  <si>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</si>
  <si>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</si>
  <si>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</si>
  <si>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</si>
  <si>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</si>
  <si>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</si>
  <si>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</si>
  <si>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</si>
  <si>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</si>
  <si>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</si>
  <si>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</si>
  <si>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</si>
  <si>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</si>
  <si>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</si>
  <si>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</si>
  <si>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</si>
  <si>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</si>
  <si>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</si>
  <si>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</si>
  <si>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</si>
  <si>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</si>
  <si>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</si>
  <si>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</si>
  <si>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</si>
  <si>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</si>
  <si>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</si>
  <si>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</si>
  <si>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</si>
  <si>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</si>
  <si>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</si>
  <si>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</si>
  <si>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</si>
  <si>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</si>
  <si>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</si>
  <si>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</si>
  <si>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</si>
  <si>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</si>
  <si>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</si>
  <si>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</si>
  <si>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</si>
  <si>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</si>
  <si>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</si>
  <si>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</si>
  <si>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</si>
  <si>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</si>
  <si>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</si>
  <si>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</si>
  <si>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</si>
  <si>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</si>
  <si>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</si>
  <si>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</si>
  <si>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</si>
  <si>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</si>
  <si>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</si>
  <si>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</si>
  <si>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</si>
  <si>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</si>
  <si>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</si>
  <si>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</si>
  <si>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</si>
  <si>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</si>
  <si>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</si>
  <si>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</si>
  <si>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</si>
  <si>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</si>
  <si>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</si>
  <si>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</si>
  <si>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</si>
  <si>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</si>
  <si>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</si>
  <si>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</si>
  <si>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</si>
  <si>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</si>
  <si>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</si>
  <si>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</si>
  <si>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</si>
  <si>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</si>
  <si>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</si>
  <si>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</si>
  <si>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</si>
  <si>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</si>
  <si>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</si>
  <si>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</si>
  <si>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</si>
  <si>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</si>
  <si>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</si>
  <si>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</si>
  <si>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</si>
  <si>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</si>
  <si>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</si>
  <si>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</si>
  <si>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</si>
  <si>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</si>
  <si>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</si>
  <si>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</si>
  <si>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</si>
  <si>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</si>
  <si>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</si>
  <si>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</si>
  <si>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</si>
  <si>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</si>
  <si>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</si>
  <si>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</si>
  <si>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</si>
  <si>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</si>
  <si>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</si>
  <si>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</si>
  <si>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</si>
  <si>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</si>
  <si>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</si>
  <si>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</si>
  <si>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</si>
  <si>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</si>
  <si>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</si>
  <si>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</si>
  <si>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</si>
  <si>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</si>
  <si>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</si>
  <si>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</si>
  <si>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</si>
  <si>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</si>
  <si>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</si>
  <si>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</si>
  <si>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</si>
  <si>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</si>
  <si>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</si>
  <si>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</si>
  <si>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</si>
  <si>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</si>
  <si>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</si>
  <si>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</si>
  <si>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</si>
  <si>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</si>
  <si>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</si>
  <si>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</si>
  <si>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</si>
  <si>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</si>
  <si>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</si>
  <si>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</si>
  <si>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</si>
  <si>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</si>
  <si>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</si>
  <si>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</si>
  <si>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</si>
  <si>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</si>
  <si>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</si>
  <si>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</si>
  <si>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</si>
  <si>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</si>
  <si>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</si>
  <si>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</si>
  <si>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</si>
  <si>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</si>
  <si>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</si>
  <si>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</si>
  <si>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</si>
  <si>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</si>
  <si>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</si>
  <si>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</si>
  <si>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</si>
  <si>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</si>
  <si>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</si>
  <si>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</si>
  <si>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</si>
  <si>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</si>
  <si>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</si>
  <si>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</si>
  <si>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</si>
  <si>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</si>
  <si>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</si>
  <si>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</si>
  <si>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</si>
  <si>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</si>
  <si>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</si>
  <si>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</si>
  <si>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</si>
  <si>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</si>
  <si>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</si>
  <si>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</si>
  <si>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</si>
  <si>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</si>
  <si>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</si>
  <si>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</si>
  <si>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</si>
  <si>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</si>
  <si>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</si>
  <si>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</si>
  <si>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</si>
  <si>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</si>
  <si>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</si>
  <si>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</si>
  <si>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</si>
  <si>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</si>
  <si>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</si>
  <si>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</si>
  <si>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</si>
  <si>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</si>
  <si>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</si>
  <si>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</si>
  <si>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</si>
  <si>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</si>
  <si>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</si>
  <si>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</si>
  <si>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</si>
  <si>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</si>
  <si>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</si>
  <si>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</si>
  <si>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</si>
  <si>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</si>
  <si>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</si>
  <si>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</si>
  <si>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</si>
  <si>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</si>
  <si>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</si>
  <si>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</si>
  <si>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</si>
  <si>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</si>
  <si>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</si>
  <si>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</si>
  <si>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</si>
  <si>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</si>
  <si>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</si>
  <si>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</si>
  <si>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</si>
  <si>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</si>
  <si>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</si>
  <si>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</si>
  <si>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</si>
  <si>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</si>
  <si>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</si>
  <si>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</si>
  <si>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</si>
  <si>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</si>
  <si>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</si>
  <si>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</si>
  <si>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</si>
  <si>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</si>
  <si>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</si>
  <si>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</si>
  <si>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</si>
  <si>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</si>
  <si>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</si>
  <si>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</si>
  <si>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</si>
  <si>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</si>
  <si>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</si>
  <si>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</si>
  <si>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</si>
  <si>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</si>
  <si>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</si>
  <si>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</si>
  <si>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</si>
  <si>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</si>
  <si>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</si>
  <si>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</si>
  <si>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</si>
  <si>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</si>
  <si>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</si>
  <si>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</si>
  <si>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</si>
  <si>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</si>
  <si>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</si>
  <si>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</si>
  <si>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</si>
  <si>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</si>
  <si>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</si>
  <si>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</si>
  <si>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</si>
  <si>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</si>
  <si>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</si>
  <si>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</si>
  <si>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</si>
  <si>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</si>
  <si>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</si>
  <si>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</si>
  <si>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</si>
  <si>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</si>
  <si>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</si>
  <si>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</si>
  <si>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</si>
  <si>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</si>
  <si>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</si>
  <si>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</si>
  <si>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</si>
  <si>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</si>
  <si>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</si>
  <si>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</si>
  <si>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</si>
  <si>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</si>
  <si>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</si>
  <si>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</si>
  <si>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</si>
  <si>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</si>
  <si>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</si>
  <si>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</si>
  <si>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</si>
  <si>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</si>
  <si>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</si>
  <si>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</si>
  <si>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</si>
  <si>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</si>
  <si>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</si>
  <si>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</si>
  <si>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</si>
  <si>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</si>
  <si>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</si>
  <si>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</si>
  <si>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</si>
  <si>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</si>
  <si>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</si>
  <si>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</si>
  <si>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</si>
  <si>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</si>
  <si>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</si>
  <si>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</si>
  <si>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</si>
  <si>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</si>
  <si>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</si>
  <si>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</si>
  <si>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</si>
  <si>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</si>
  <si>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</si>
  <si>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</si>
  <si>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</si>
  <si>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</si>
  <si>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</si>
  <si>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</si>
  <si>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</si>
  <si>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</si>
  <si>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</si>
  <si>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</si>
  <si>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</si>
  <si>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</si>
  <si>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</si>
  <si>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</si>
  <si>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</si>
  <si>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</si>
  <si>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</si>
  <si>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</si>
  <si>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</si>
  <si>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</si>
  <si>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</si>
  <si>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</si>
  <si>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</si>
  <si>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</si>
  <si>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</si>
  <si>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</si>
  <si>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</si>
  <si>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</si>
  <si>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</si>
  <si>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</si>
  <si>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</si>
  <si>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</si>
  <si>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</si>
  <si>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</si>
  <si>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</si>
  <si>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</si>
  <si>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</si>
  <si>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</si>
  <si>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</si>
  <si>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</si>
  <si>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</si>
  <si>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</si>
  <si>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</si>
  <si>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</si>
  <si>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</si>
  <si>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</si>
  <si>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</si>
  <si>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</si>
  <si>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</si>
  <si>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</si>
  <si>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</si>
  <si>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</si>
  <si>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</si>
  <si>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</si>
  <si>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</si>
  <si>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</si>
  <si>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</si>
  <si>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</si>
  <si>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</si>
  <si>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</si>
  <si>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</si>
  <si>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</si>
  <si>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</si>
  <si>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</si>
  <si>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</si>
  <si>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</si>
  <si>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</si>
  <si>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</si>
  <si>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</si>
  <si>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</si>
  <si>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</si>
  <si>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</si>
  <si>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</si>
  <si>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</si>
  <si>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</si>
  <si>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</si>
  <si>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</si>
  <si>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</si>
  <si>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</si>
  <si>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</si>
  <si>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</si>
  <si>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</si>
  <si>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</si>
  <si>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</si>
  <si>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</si>
  <si>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</si>
  <si>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</si>
  <si>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</si>
  <si>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</si>
  <si>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</si>
  <si>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</si>
  <si>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</si>
  <si>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</si>
  <si>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</si>
  <si>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</si>
  <si>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</si>
  <si>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</si>
  <si>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</si>
  <si>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</si>
  <si>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</si>
  <si>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</si>
  <si>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</si>
  <si>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</si>
  <si>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</si>
  <si>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</si>
  <si>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</si>
  <si>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</si>
  <si>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</si>
  <si>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</si>
  <si>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</si>
  <si>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</si>
  <si>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</si>
  <si>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</si>
  <si>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</si>
  <si>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</si>
  <si>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</si>
  <si>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</si>
  <si>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</si>
  <si>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</si>
  <si>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</si>
  <si>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</si>
  <si>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</si>
  <si>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</si>
  <si>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</si>
  <si>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</si>
  <si>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</si>
  <si>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</si>
  <si>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</si>
  <si>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</si>
  <si>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</si>
  <si>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</si>
  <si>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</si>
  <si>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</si>
  <si>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</si>
  <si>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</si>
  <si>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</si>
  <si>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</si>
  <si>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</si>
  <si>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</si>
  <si>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</si>
  <si>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</si>
  <si>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</si>
  <si>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</si>
  <si>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</si>
  <si>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</si>
  <si>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</si>
  <si>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</si>
  <si>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</si>
  <si>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</si>
  <si>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</si>
  <si>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</si>
  <si>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</si>
  <si>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</si>
  <si>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</si>
  <si>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</si>
  <si>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</si>
  <si>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</si>
  <si>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</si>
  <si>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</si>
  <si>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</si>
  <si>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</si>
  <si>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</si>
  <si>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</si>
  <si>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</si>
  <si>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</si>
  <si>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</si>
  <si>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</si>
  <si>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</si>
  <si>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</si>
  <si>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</si>
  <si>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</si>
  <si>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</si>
  <si>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</si>
  <si>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</si>
  <si>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</si>
  <si>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</si>
  <si>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</si>
  <si>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</si>
  <si>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</si>
  <si>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</si>
  <si>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</si>
  <si>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</si>
  <si>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</si>
  <si>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</si>
  <si>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</si>
  <si>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</si>
  <si>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</si>
  <si>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</si>
  <si>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</si>
  <si>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</si>
  <si>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</si>
  <si>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</si>
  <si>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</si>
  <si>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</si>
  <si>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</si>
  <si>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</si>
  <si>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</si>
  <si>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</si>
  <si>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</si>
  <si>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</si>
  <si>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</si>
  <si>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</si>
  <si>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</si>
  <si>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</si>
  <si>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</si>
  <si>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</si>
  <si>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</si>
  <si>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</si>
  <si>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</si>
  <si>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</si>
  <si>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</si>
  <si>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</si>
  <si>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</si>
  <si>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</si>
  <si>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</si>
  <si>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</si>
  <si>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</si>
  <si>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</si>
  <si>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</si>
  <si>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</si>
  <si>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</si>
  <si>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</si>
  <si>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</si>
  <si>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</si>
  <si>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</si>
  <si>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</si>
  <si>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</si>
  <si>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</si>
  <si>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</si>
  <si>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</si>
  <si>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</si>
  <si>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</si>
  <si>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</si>
  <si>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</si>
  <si>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</si>
  <si>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</si>
  <si>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</si>
  <si>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</si>
  <si>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</si>
  <si>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</si>
  <si>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</si>
  <si>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</si>
  <si>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</si>
  <si>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</si>
  <si>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</si>
  <si>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</si>
  <si>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</si>
  <si>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</si>
  <si>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</si>
  <si>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</si>
  <si>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</si>
  <si>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</si>
  <si>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</si>
  <si>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</si>
  <si>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</si>
  <si>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</si>
  <si>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</si>
  <si>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</si>
  <si>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</si>
  <si>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</si>
  <si>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</si>
  <si>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</si>
  <si>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</si>
  <si>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</si>
  <si>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</si>
  <si>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</si>
  <si>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</si>
  <si>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</si>
  <si>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</si>
  <si>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</si>
  <si>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</si>
  <si>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</si>
  <si>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</si>
  <si>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</si>
  <si>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</si>
  <si>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</si>
  <si>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</si>
  <si>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</si>
  <si>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</si>
  <si>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</si>
  <si>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</si>
  <si>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</si>
  <si>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</si>
  <si>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</si>
  <si>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</si>
  <si>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</si>
  <si>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</si>
  <si>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</si>
  <si>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</si>
  <si>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</si>
  <si>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</si>
  <si>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</si>
  <si>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</si>
  <si>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</si>
  <si>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</si>
  <si>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</si>
  <si>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</si>
  <si>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</si>
  <si>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</si>
  <si>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</si>
  <si>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</si>
  <si>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</si>
  <si>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</si>
  <si>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</si>
  <si>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</si>
  <si>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</si>
  <si>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</si>
  <si>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</si>
  <si>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</si>
  <si>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</si>
  <si>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</si>
  <si>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</si>
  <si>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</si>
  <si>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</si>
  <si>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</si>
  <si>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</si>
  <si>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</si>
  <si>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</si>
  <si>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</si>
  <si>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</si>
  <si>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</si>
  <si>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</si>
  <si>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</si>
  <si>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</si>
  <si>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</si>
  <si>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</si>
  <si>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</si>
  <si>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</si>
  <si>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</si>
  <si>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</si>
  <si>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</si>
  <si>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</si>
  <si>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</si>
  <si>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</si>
  <si>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</si>
  <si>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</si>
  <si>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</si>
  <si>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</si>
  <si>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</si>
  <si>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</si>
  <si>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</si>
  <si>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</si>
  <si>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</si>
  <si>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</si>
  <si>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</si>
  <si>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</si>
  <si>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</si>
  <si>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</si>
  <si>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</si>
  <si>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</si>
  <si>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</si>
  <si>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</si>
  <si>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</si>
  <si>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</si>
  <si>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</si>
  <si>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</si>
  <si>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</si>
  <si>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</si>
  <si>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</si>
  <si>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</si>
  <si>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</si>
  <si>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</si>
  <si>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</si>
  <si>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</si>
  <si>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</si>
  <si>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</si>
  <si>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</si>
  <si>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</si>
  <si>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</si>
  <si>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</si>
  <si>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</si>
  <si>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</si>
  <si>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</si>
  <si>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</si>
  <si>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</si>
  <si>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</si>
  <si>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</si>
  <si>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</si>
  <si>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</si>
  <si>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</si>
  <si>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</si>
  <si>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</si>
  <si>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</si>
  <si>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</si>
  <si>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</si>
  <si>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</si>
  <si>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</si>
  <si>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</si>
  <si>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</si>
  <si>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</si>
  <si>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</si>
  <si>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</si>
  <si>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</si>
  <si>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</si>
  <si>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</si>
  <si>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</si>
  <si>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</si>
  <si>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</si>
  <si>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</si>
  <si>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</si>
  <si>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</si>
  <si>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</si>
  <si>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</si>
  <si>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</si>
  <si>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</si>
  <si>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</si>
  <si>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</si>
  <si>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</si>
  <si>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</si>
  <si>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</si>
  <si>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</si>
  <si>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</si>
  <si>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</si>
  <si>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</si>
  <si>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</si>
  <si>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</si>
  <si>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</si>
  <si>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</si>
  <si>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</si>
  <si>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</si>
  <si>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</si>
  <si>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</si>
  <si>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</si>
  <si>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</si>
  <si>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</si>
  <si>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</si>
  <si>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</si>
  <si>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</si>
  <si>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</si>
  <si>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</si>
  <si>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</si>
  <si>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</si>
  <si>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</si>
  <si>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</si>
  <si>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</si>
  <si>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</si>
  <si>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</si>
  <si>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</si>
  <si>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</si>
  <si>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</si>
  <si>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</si>
  <si>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</si>
  <si>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</si>
  <si>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</si>
  <si>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</si>
  <si>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</si>
  <si>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</si>
  <si>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</si>
  <si>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</si>
  <si>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</si>
  <si>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</si>
  <si>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</si>
  <si>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</si>
  <si>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</si>
  <si>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</si>
  <si>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</si>
  <si>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</si>
  <si>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</si>
  <si>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</si>
  <si>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</si>
  <si>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</si>
  <si>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</si>
  <si>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</si>
  <si>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</si>
  <si>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</si>
  <si>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</si>
  <si>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</si>
  <si>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</si>
  <si>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</si>
  <si>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</si>
  <si>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</si>
  <si>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</si>
  <si>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</si>
  <si>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</si>
  <si>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</si>
  <si>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</si>
  <si>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</si>
  <si>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</si>
  <si>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</si>
  <si>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</si>
  <si>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</si>
  <si>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</si>
  <si>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</si>
  <si>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</si>
  <si>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</si>
  <si>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</si>
  <si>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</si>
  <si>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</si>
  <si>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</si>
  <si>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</si>
  <si>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</si>
  <si>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</si>
  <si>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</si>
  <si>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</si>
  <si>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</si>
  <si>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</si>
  <si>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</si>
  <si>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</si>
  <si>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</si>
  <si>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</si>
  <si>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</si>
  <si>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</si>
  <si>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</si>
  <si>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</si>
  <si>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</si>
  <si>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</si>
  <si>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</si>
  <si>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</si>
  <si>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</si>
  <si>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</si>
  <si>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</si>
  <si>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</si>
  <si>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</si>
  <si>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</si>
  <si>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</si>
  <si>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</si>
  <si>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</si>
  <si>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</si>
  <si>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</si>
  <si>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</si>
  <si>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</si>
  <si>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</si>
  <si>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</si>
  <si>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</si>
  <si>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</si>
  <si>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</si>
  <si>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</si>
  <si>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</si>
  <si>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</si>
  <si>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</si>
  <si>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</si>
  <si>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</si>
  <si>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</si>
  <si>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</si>
  <si>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</si>
  <si>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</si>
  <si>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</si>
  <si>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</si>
  <si>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</si>
  <si>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</si>
  <si>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</si>
  <si>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</si>
  <si>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</si>
  <si>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</si>
  <si>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</si>
  <si>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</si>
  <si>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</si>
  <si>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</si>
  <si>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</si>
  <si>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</si>
  <si>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</si>
  <si>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</si>
  <si>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</si>
  <si>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</si>
  <si>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</si>
  <si>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</si>
  <si>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</si>
  <si>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</si>
  <si>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</si>
  <si>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</si>
  <si>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</si>
  <si>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</si>
  <si>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</si>
  <si>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</si>
  <si>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</si>
  <si>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</si>
  <si>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</si>
  <si>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</si>
  <si>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</si>
  <si>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</si>
  <si>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</si>
  <si>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</si>
  <si>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</si>
  <si>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</si>
  <si>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</si>
  <si>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</si>
  <si>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</si>
  <si>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</si>
  <si>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</si>
  <si>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</si>
  <si>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</si>
  <si>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</si>
  <si>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</si>
  <si>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</si>
  <si>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</si>
  <si>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</si>
  <si>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</si>
  <si>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</si>
  <si>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</si>
  <si>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</si>
  <si>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</si>
  <si>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</si>
  <si>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</si>
  <si>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</si>
  <si>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</si>
  <si>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</si>
  <si>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</si>
  <si>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</si>
  <si>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</si>
  <si>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</si>
  <si>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</si>
  <si>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</si>
  <si>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</si>
  <si>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</si>
  <si>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</si>
  <si>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</si>
  <si>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</si>
  <si>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</si>
  <si>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</si>
  <si>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</si>
  <si>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</si>
  <si>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</si>
  <si>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</si>
  <si>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</si>
  <si>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</si>
  <si>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</si>
  <si>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</si>
  <si>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</si>
  <si>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</si>
  <si>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</si>
  <si>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</si>
  <si>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</si>
  <si>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</si>
  <si>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</si>
  <si>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</si>
  <si>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</si>
  <si>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</si>
  <si>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</si>
  <si>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</si>
  <si>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</si>
  <si>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</si>
  <si>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</si>
  <si>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</si>
  <si>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</si>
  <si>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</si>
  <si>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</si>
  <si>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</si>
  <si>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</si>
  <si>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</si>
  <si>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</si>
  <si>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</si>
  <si>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</si>
  <si>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</si>
  <si>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</si>
  <si>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</si>
  <si>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</si>
  <si>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</si>
  <si>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</si>
  <si>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</si>
  <si>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</si>
  <si>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</si>
  <si>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</si>
  <si>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</si>
  <si>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</si>
  <si>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</si>
  <si>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</si>
  <si>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</si>
  <si>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</si>
  <si>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</si>
  <si>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</si>
  <si>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</si>
  <si>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</si>
  <si>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</si>
  <si>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</si>
  <si>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</si>
  <si>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</si>
  <si>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</si>
  <si>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</si>
  <si>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</si>
  <si>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</si>
  <si>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</si>
  <si>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</si>
  <si>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</si>
  <si>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</si>
  <si>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</si>
  <si>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</si>
  <si>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</si>
  <si>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</si>
  <si>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</si>
  <si>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</si>
  <si>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</si>
  <si>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</si>
  <si>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</si>
  <si>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</si>
  <si>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</si>
  <si>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</si>
  <si>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</si>
  <si>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</si>
  <si>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</si>
  <si>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</si>
  <si>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</si>
  <si>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</si>
  <si>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</si>
  <si>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</si>
  <si>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</si>
  <si>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</si>
  <si>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</si>
  <si>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</si>
  <si>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</si>
  <si>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</si>
  <si>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</si>
  <si>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</si>
  <si>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</si>
  <si>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</si>
  <si>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</si>
  <si>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</si>
  <si>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</si>
  <si>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</si>
  <si>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</si>
  <si>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</si>
  <si>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</si>
  <si>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</si>
  <si>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</si>
  <si>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</si>
  <si>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</si>
  <si>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</si>
  <si>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</si>
  <si>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</si>
  <si>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</si>
  <si>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</si>
  <si>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</si>
  <si>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</si>
  <si>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</si>
  <si>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</si>
  <si>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</si>
  <si>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</si>
  <si>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</si>
  <si>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</si>
  <si>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</si>
  <si>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</si>
  <si>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</si>
  <si>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</si>
  <si>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</si>
  <si>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</si>
  <si>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</si>
  <si>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</si>
  <si>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</si>
  <si>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</si>
  <si>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</si>
  <si>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</si>
  <si>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</si>
  <si>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</si>
  <si>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</si>
  <si>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</si>
  <si>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</si>
  <si>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</si>
  <si>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</si>
  <si>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</si>
  <si>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</si>
  <si>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</si>
  <si>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</si>
  <si>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</si>
  <si>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</si>
  <si>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</si>
  <si>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</si>
  <si>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</si>
  <si>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</si>
  <si>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</si>
  <si>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</si>
  <si>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</si>
  <si>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</si>
  <si>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</si>
  <si>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</si>
  <si>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</si>
  <si>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</si>
  <si>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</si>
  <si>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</si>
  <si>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</si>
  <si>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</si>
  <si>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</si>
  <si>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</si>
  <si>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</si>
  <si>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</si>
  <si>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</si>
  <si>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</si>
  <si>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</si>
  <si>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</si>
  <si>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</si>
  <si>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</si>
  <si>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</si>
  <si>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</si>
  <si>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</si>
  <si>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</si>
  <si>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</si>
  <si>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</si>
  <si>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</si>
  <si>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</si>
  <si>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</si>
  <si>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</si>
  <si>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</si>
  <si>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</si>
  <si>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</si>
  <si>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</si>
  <si>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</si>
  <si>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</si>
  <si>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</si>
  <si>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</si>
  <si>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</si>
  <si>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</si>
  <si>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</si>
  <si>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</si>
  <si>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</si>
  <si>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</si>
  <si>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</si>
  <si>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</si>
  <si>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</si>
  <si>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</si>
  <si>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</si>
  <si>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</si>
  <si>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</si>
  <si>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</si>
  <si>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</si>
  <si>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</si>
  <si>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</si>
  <si>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</si>
  <si>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</si>
  <si>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</si>
  <si>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</si>
  <si>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</si>
  <si>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</si>
  <si>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</si>
  <si>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</si>
  <si>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</si>
  <si>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</si>
  <si>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</si>
  <si>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</si>
  <si>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</si>
  <si>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</si>
  <si>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</si>
  <si>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</si>
  <si>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</si>
  <si>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</si>
  <si>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</si>
  <si>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</si>
  <si>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</si>
  <si>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</si>
  <si>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</si>
  <si>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</si>
  <si>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</si>
  <si>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</si>
  <si>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</si>
  <si>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</si>
  <si>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</si>
  <si>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</si>
  <si>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</si>
  <si>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</si>
  <si>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</si>
  <si>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</si>
  <si>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</si>
  <si>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</si>
  <si>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</si>
  <si>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</si>
  <si>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</si>
  <si>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</si>
  <si>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</si>
  <si>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</si>
  <si>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</si>
  <si>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</si>
  <si>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</si>
  <si>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</si>
  <si>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</si>
  <si>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</si>
  <si>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</si>
  <si>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</si>
  <si>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</si>
  <si>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</si>
  <si>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</si>
  <si>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</si>
  <si>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</si>
  <si>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</si>
  <si>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</si>
  <si>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</si>
  <si>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</si>
  <si>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</si>
  <si>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</si>
  <si>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</si>
  <si>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</si>
  <si>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</si>
  <si>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</si>
  <si>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</si>
  <si>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</si>
  <si>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</si>
  <si>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</si>
  <si>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</si>
  <si>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</si>
  <si>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</si>
  <si>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</si>
  <si>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</si>
  <si>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</si>
  <si>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</si>
  <si>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</si>
  <si>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</si>
  <si>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</si>
  <si>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</si>
  <si>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</si>
  <si>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</si>
  <si>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</si>
  <si>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</si>
  <si>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</si>
  <si>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</si>
  <si>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</si>
  <si>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</si>
  <si>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</si>
  <si>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</si>
  <si>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</si>
  <si>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</si>
  <si>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</si>
  <si>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</si>
  <si>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</si>
  <si>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</si>
  <si>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</si>
  <si>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</si>
  <si>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</si>
  <si>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</si>
  <si>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</si>
  <si>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</si>
  <si>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</si>
  <si>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</si>
  <si>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</si>
  <si>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</si>
  <si>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</si>
  <si>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</si>
  <si>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</si>
  <si>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</si>
  <si>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</si>
  <si>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</si>
  <si>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</si>
  <si>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</si>
  <si>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</si>
  <si>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</si>
  <si>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</si>
  <si>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</si>
  <si>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</si>
  <si>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</si>
  <si>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</si>
  <si>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</si>
  <si>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</si>
  <si>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</si>
  <si>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</si>
  <si>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</si>
  <si>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</si>
  <si>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</si>
  <si>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</si>
  <si>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</si>
  <si>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</si>
  <si>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</si>
  <si>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</si>
  <si>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</si>
  <si>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</si>
  <si>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</si>
  <si>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</si>
  <si>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</si>
  <si>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</si>
  <si>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</si>
  <si>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</si>
  <si>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</si>
  <si>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</si>
  <si>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</si>
  <si>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</si>
  <si>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</si>
  <si>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</si>
  <si>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</si>
  <si>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</si>
  <si>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</si>
  <si>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</si>
  <si>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</si>
  <si>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</si>
  <si>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</si>
  <si>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</si>
  <si>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</si>
  <si>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</si>
  <si>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</si>
  <si>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</si>
  <si>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</si>
  <si>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</si>
  <si>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</si>
  <si>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</si>
  <si>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</si>
  <si>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</si>
  <si>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</si>
  <si>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</si>
  <si>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</si>
  <si>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</si>
  <si>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</si>
  <si>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</si>
  <si>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</si>
  <si>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</si>
  <si>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</si>
  <si>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</si>
  <si>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</si>
  <si>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</si>
  <si>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</si>
  <si>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</si>
  <si>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</si>
  <si>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</si>
  <si>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</si>
  <si>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</si>
  <si>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</si>
  <si>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</si>
  <si>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</si>
  <si>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</si>
  <si>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</si>
  <si>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</si>
  <si>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</si>
  <si>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</si>
  <si>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</si>
  <si>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</si>
  <si>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</si>
  <si>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</si>
  <si>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</si>
  <si>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</si>
  <si>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</si>
  <si>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</si>
  <si>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</si>
  <si>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</si>
  <si>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</si>
  <si>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</si>
  <si>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</si>
  <si>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</si>
  <si>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</si>
  <si>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</si>
  <si>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</si>
  <si>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</si>
  <si>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</si>
  <si>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</si>
  <si>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</si>
  <si>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</si>
  <si>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</si>
  <si>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</si>
  <si>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</si>
  <si>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</si>
  <si>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</si>
  <si>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</si>
  <si>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</si>
  <si>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</si>
  <si>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</si>
  <si>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</si>
  <si>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</si>
  <si>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</si>
  <si>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</si>
  <si>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</si>
  <si>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</si>
  <si>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</si>
  <si>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</si>
  <si>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</si>
  <si>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</si>
  <si>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</si>
  <si>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</si>
  <si>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</si>
  <si>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</si>
  <si>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</si>
  <si>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</si>
  <si>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</si>
  <si>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</si>
  <si>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</si>
  <si>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</si>
  <si>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</si>
  <si>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</si>
  <si>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</si>
  <si>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</si>
  <si>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</si>
  <si>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</si>
  <si>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</si>
  <si>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</si>
  <si>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</si>
  <si>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</si>
  <si>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</si>
  <si>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</si>
  <si>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</si>
  <si>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</si>
  <si>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</si>
  <si>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</si>
  <si>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</si>
  <si>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</si>
  <si>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</si>
  <si>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</si>
  <si>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</si>
  <si>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</si>
  <si>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</si>
  <si>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</si>
  <si>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</si>
  <si>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</si>
  <si>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</si>
  <si>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</si>
  <si>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</si>
  <si>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</si>
  <si>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</si>
  <si>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</si>
  <si>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</si>
  <si>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</si>
  <si>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</si>
  <si>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</si>
  <si>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</si>
  <si>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</si>
  <si>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</si>
  <si>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</si>
  <si>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</si>
  <si>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</si>
  <si>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</si>
  <si>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</si>
  <si>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</si>
  <si>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</si>
  <si>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</si>
  <si>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</si>
  <si>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</si>
  <si>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</si>
  <si>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</si>
  <si>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</si>
  <si>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</si>
  <si>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</si>
  <si>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</si>
  <si>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</si>
  <si>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</si>
  <si>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</si>
  <si>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</si>
  <si>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</si>
  <si>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</si>
  <si>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</si>
  <si>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</si>
  <si>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</si>
  <si>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</si>
  <si>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</si>
  <si>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</si>
  <si>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</si>
  <si>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</si>
  <si>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</si>
  <si>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</si>
  <si>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</si>
  <si>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</si>
  <si>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</si>
  <si>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</si>
  <si>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</si>
  <si>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</si>
  <si>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</si>
  <si>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</si>
  <si>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</si>
  <si>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</si>
  <si>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</si>
  <si>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</si>
  <si>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</si>
  <si>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</si>
  <si>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</si>
  <si>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</si>
  <si>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</si>
  <si>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</si>
  <si>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</si>
  <si>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</si>
  <si>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</si>
  <si>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</si>
  <si>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</si>
  <si>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</si>
  <si>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</si>
  <si>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</si>
  <si>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</si>
  <si>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</si>
  <si>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</si>
  <si>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</si>
  <si>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</si>
  <si>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</si>
  <si>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</si>
  <si>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</si>
  <si>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</si>
  <si>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</si>
  <si>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</si>
  <si>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</si>
  <si>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</si>
  <si>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</si>
  <si>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</si>
  <si>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</si>
  <si>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</si>
  <si>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</si>
  <si>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</si>
  <si>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</si>
  <si>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</si>
  <si>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</si>
  <si>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</si>
  <si>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</si>
  <si>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</si>
  <si>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</si>
  <si>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</si>
  <si>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</si>
  <si>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</si>
  <si>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</si>
  <si>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</si>
  <si>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</si>
  <si>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</si>
  <si>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</si>
  <si>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</si>
  <si>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</si>
  <si>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</si>
  <si>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</si>
  <si>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</si>
  <si>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</si>
  <si>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</si>
  <si>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</si>
  <si>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</si>
  <si>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</si>
  <si>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</si>
  <si>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</si>
  <si>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</si>
  <si>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</si>
  <si>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</si>
  <si>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</si>
  <si>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</si>
  <si>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</si>
  <si>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</si>
  <si>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</si>
  <si>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</si>
  <si>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</si>
  <si>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</si>
  <si>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</si>
  <si>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</si>
  <si>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</si>
  <si>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</si>
  <si>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</si>
  <si>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</si>
  <si>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</si>
  <si>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</si>
  <si>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</si>
  <si>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</si>
  <si>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</si>
  <si>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</si>
  <si>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</si>
  <si>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</si>
  <si>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</si>
  <si>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</si>
  <si>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</si>
  <si>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</si>
  <si>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</si>
  <si>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</si>
  <si>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</si>
  <si>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</si>
  <si>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</si>
  <si>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</si>
  <si>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</si>
  <si>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</si>
  <si>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</si>
  <si>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</si>
  <si>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</si>
  <si>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</si>
  <si>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</si>
  <si>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</si>
  <si>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</si>
  <si>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</si>
  <si>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</si>
  <si>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</si>
  <si>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</si>
  <si>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</si>
  <si>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</si>
  <si>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</si>
  <si>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</si>
  <si>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</si>
  <si>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</si>
  <si>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</si>
  <si>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</si>
  <si>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</si>
  <si>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</si>
  <si>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</si>
  <si>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</si>
  <si>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</si>
  <si>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</si>
  <si>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</si>
  <si>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</si>
  <si>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</si>
  <si>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</si>
  <si>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</si>
  <si>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</si>
  <si>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</si>
  <si>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</si>
  <si>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</si>
  <si>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</si>
  <si>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</si>
  <si>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</si>
  <si>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</si>
  <si>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</si>
  <si>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</si>
  <si>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</si>
  <si>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</si>
  <si>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</si>
  <si>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</si>
  <si>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</si>
  <si>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</si>
  <si>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</si>
  <si>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</si>
  <si>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</si>
  <si>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</si>
  <si>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</si>
  <si>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</si>
  <si>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</si>
  <si>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</si>
  <si>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</si>
  <si>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</si>
  <si>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</si>
  <si>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</si>
  <si>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</si>
  <si>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</si>
  <si>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</si>
  <si>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</si>
  <si>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</si>
  <si>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</si>
  <si>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</si>
  <si>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</si>
  <si>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</si>
  <si>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</si>
  <si>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</si>
  <si>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</si>
  <si>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</si>
  <si>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</si>
  <si>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</si>
  <si>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</si>
  <si>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</si>
  <si>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</si>
  <si>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</si>
  <si>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</si>
  <si>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</si>
  <si>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</si>
  <si>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</si>
  <si>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</si>
  <si>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</si>
  <si>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</si>
  <si>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</si>
  <si>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</si>
  <si>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</si>
  <si>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</si>
  <si>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</si>
  <si>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</si>
  <si>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</si>
  <si>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</si>
  <si>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</si>
  <si>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</si>
  <si>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</si>
  <si>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</si>
  <si>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</si>
  <si>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</si>
  <si>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</si>
  <si>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</si>
  <si>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</si>
  <si>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</si>
  <si>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</si>
  <si>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</si>
  <si>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</si>
  <si>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</si>
  <si>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</si>
  <si>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</si>
  <si>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</si>
  <si>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</si>
  <si>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</si>
  <si>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</si>
  <si>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</si>
  <si>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</si>
  <si>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</si>
  <si>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</si>
  <si>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</si>
  <si>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</si>
  <si>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</si>
  <si>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</si>
  <si>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</si>
  <si>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</si>
  <si>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</si>
  <si>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</si>
  <si>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</si>
  <si>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</si>
  <si>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</si>
  <si>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</si>
  <si>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</si>
  <si>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</si>
  <si>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</si>
  <si>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</si>
  <si>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</si>
  <si>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</si>
  <si>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</si>
  <si>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</si>
  <si>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</si>
  <si>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</si>
  <si>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</si>
  <si>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</si>
  <si>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</si>
  <si>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</si>
  <si>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</si>
  <si>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</si>
  <si>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</si>
  <si>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</si>
  <si>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</si>
  <si>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</si>
  <si>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</si>
  <si>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</si>
  <si>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</si>
  <si>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</si>
  <si>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</si>
  <si>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</si>
  <si>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</si>
  <si>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</si>
  <si>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</si>
  <si>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</si>
  <si>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</si>
  <si>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</si>
  <si>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</si>
  <si>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</si>
  <si>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</si>
  <si>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</si>
  <si>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</si>
  <si>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</si>
  <si>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</si>
  <si>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</si>
  <si>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</si>
  <si>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</si>
  <si>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</si>
  <si>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</si>
  <si>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</si>
  <si>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</si>
  <si>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</si>
  <si>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</si>
  <si>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</si>
  <si>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</si>
  <si>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</si>
  <si>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</si>
  <si>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</si>
  <si>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</si>
  <si>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</si>
  <si>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</si>
  <si>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</si>
  <si>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</si>
  <si>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</si>
  <si>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</si>
  <si>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</si>
  <si>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</si>
  <si>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</si>
  <si>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</si>
  <si>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</si>
  <si>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</si>
  <si>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</si>
  <si>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</si>
  <si>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</si>
  <si>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</si>
  <si>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</si>
  <si>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</si>
  <si>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</si>
  <si>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</si>
  <si>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</si>
  <si>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</si>
  <si>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</si>
  <si>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</si>
  <si>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</si>
  <si>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</si>
  <si>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</si>
  <si>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</si>
  <si>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</si>
  <si>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</si>
  <si>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</si>
  <si>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</si>
  <si>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</si>
  <si>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</si>
  <si>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</si>
  <si>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</si>
  <si>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</si>
  <si>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</si>
  <si>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</si>
  <si>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</si>
  <si>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</si>
  <si>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</si>
  <si>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</si>
  <si>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</si>
  <si>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</si>
  <si>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</si>
  <si>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</si>
  <si>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</si>
  <si>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</si>
  <si>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</si>
  <si>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</si>
  <si>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</si>
  <si>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</si>
  <si>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</si>
  <si>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</si>
  <si>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</si>
  <si>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</si>
  <si>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</si>
  <si>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</si>
  <si>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</si>
  <si>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</si>
  <si>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</si>
  <si>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</si>
  <si>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</si>
  <si>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</si>
  <si>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</si>
  <si>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</si>
  <si>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</si>
  <si>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</si>
  <si>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</si>
  <si>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</si>
  <si>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</si>
  <si>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</si>
  <si>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</si>
  <si>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</si>
  <si>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</si>
  <si>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</si>
  <si>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</si>
  <si>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</si>
  <si>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</si>
  <si>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</si>
  <si>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</si>
  <si>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</si>
  <si>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</si>
  <si>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</si>
  <si>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</si>
  <si>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</si>
  <si>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</si>
  <si>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</si>
  <si>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</si>
  <si>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</si>
  <si>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</si>
  <si>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</si>
  <si>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</si>
  <si>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</si>
  <si>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</si>
  <si>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</si>
  <si>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</si>
  <si>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</si>
  <si>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</si>
  <si>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</si>
  <si>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</si>
  <si>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</si>
  <si>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</si>
  <si>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</si>
  <si>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</si>
  <si>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</si>
  <si>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</si>
  <si>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</si>
  <si>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</si>
  <si>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</si>
  <si>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</si>
  <si>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</si>
  <si>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</si>
  <si>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</si>
  <si>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</si>
  <si>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</si>
  <si>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</si>
  <si>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</si>
  <si>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</si>
  <si>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</si>
  <si>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</si>
  <si>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</si>
  <si>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</si>
  <si>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</si>
  <si>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</si>
  <si>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</si>
  <si>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</si>
  <si>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</si>
  <si>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</si>
  <si>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</si>
  <si>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</si>
  <si>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</si>
  <si>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</si>
  <si>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</si>
  <si>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</si>
  <si>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</si>
  <si>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</si>
  <si>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</si>
  <si>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</si>
  <si>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</si>
  <si>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</si>
  <si>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</si>
  <si>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</si>
  <si>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</si>
  <si>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</si>
  <si>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</si>
  <si>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</si>
  <si>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</si>
  <si>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</si>
  <si>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</si>
  <si>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</si>
  <si>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</si>
  <si>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</si>
  <si>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</si>
  <si>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</si>
  <si>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</si>
  <si>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</si>
  <si>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</si>
  <si>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</si>
  <si>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</si>
  <si>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</si>
  <si>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</si>
  <si>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</si>
  <si>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</si>
  <si>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</si>
  <si>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</si>
  <si>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</si>
  <si>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</si>
  <si>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</si>
  <si>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</si>
  <si>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</si>
  <si>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</si>
  <si>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</si>
  <si>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</si>
  <si>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</si>
  <si>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</si>
  <si>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</si>
  <si>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</si>
  <si>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</si>
  <si>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</si>
  <si>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</si>
  <si>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</si>
  <si>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</si>
  <si>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</si>
  <si>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</si>
  <si>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</si>
  <si>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</si>
  <si>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</si>
  <si>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</si>
  <si>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</si>
  <si>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</si>
  <si>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</si>
  <si>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</si>
  <si>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</si>
  <si>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</si>
  <si>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</si>
  <si>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</si>
  <si>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</si>
  <si>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</si>
  <si>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</si>
  <si>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</si>
  <si>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</si>
  <si>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</si>
  <si>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</si>
  <si>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</si>
  <si>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</si>
  <si>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</si>
  <si>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</si>
  <si>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</si>
  <si>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</si>
  <si>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</si>
  <si>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</si>
  <si>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</si>
  <si>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</si>
  <si>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</si>
  <si>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</si>
  <si>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</si>
  <si>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</si>
  <si>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</si>
  <si>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</si>
  <si>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</si>
  <si>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</si>
  <si>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</si>
  <si>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</si>
  <si>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</si>
  <si>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</si>
  <si>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</si>
  <si>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</si>
  <si>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</si>
  <si>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</si>
  <si>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</si>
  <si>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</si>
  <si>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</si>
  <si>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</si>
  <si>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</si>
  <si>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</si>
  <si>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</si>
  <si>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</si>
  <si>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</si>
  <si>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</si>
  <si>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</si>
  <si>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</si>
  <si>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</si>
  <si>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</si>
  <si>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</si>
  <si>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</si>
  <si>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</si>
  <si>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</si>
  <si>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</si>
  <si>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</si>
  <si>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</si>
  <si>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</si>
  <si>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</si>
  <si>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</si>
  <si>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</si>
  <si>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</si>
  <si>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</si>
  <si>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</si>
  <si>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</si>
  <si>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</si>
  <si>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</si>
  <si>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</si>
  <si>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</si>
  <si>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</si>
  <si>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</si>
  <si>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</si>
  <si>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</si>
  <si>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</si>
  <si>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</si>
  <si>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</si>
  <si>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</si>
  <si>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</si>
  <si>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</si>
  <si>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</si>
  <si>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</si>
  <si>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</si>
  <si>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</si>
  <si>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</si>
  <si>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</si>
  <si>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</si>
  <si>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</si>
  <si>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</si>
  <si>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</si>
  <si>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</si>
  <si>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</si>
  <si>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</si>
  <si>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</si>
  <si>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</si>
  <si>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</si>
  <si>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</si>
  <si>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</si>
  <si>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</si>
  <si>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</si>
  <si>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</si>
  <si>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</si>
  <si>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</si>
  <si>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</si>
  <si>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</si>
  <si>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</si>
  <si>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</si>
  <si>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</si>
  <si>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</si>
  <si>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</si>
  <si>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</si>
  <si>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</si>
  <si>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</si>
  <si>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</si>
  <si>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</si>
  <si>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</si>
  <si>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</si>
  <si>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</si>
  <si>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</si>
  <si>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</si>
  <si>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</si>
  <si>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</si>
  <si>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</si>
  <si>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</si>
  <si>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</si>
  <si>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</si>
  <si>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</si>
  <si>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</si>
  <si>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</si>
  <si>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</si>
  <si>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</si>
  <si>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</si>
  <si>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</si>
  <si>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</si>
  <si>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</si>
  <si>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</si>
  <si>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</si>
  <si>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</si>
  <si>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</si>
  <si>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</si>
  <si>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</si>
  <si>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</si>
  <si>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</si>
  <si>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</si>
  <si>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</si>
  <si>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</si>
  <si>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</si>
  <si>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</si>
  <si>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</si>
  <si>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</si>
  <si>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</si>
  <si>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</si>
  <si>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</si>
  <si>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</si>
  <si>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</si>
  <si>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</si>
  <si>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</si>
  <si>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</si>
  <si>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</si>
  <si>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</si>
  <si>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</si>
  <si>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</si>
  <si>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</si>
  <si>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</si>
  <si>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</si>
  <si>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</si>
  <si>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</si>
  <si>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</si>
  <si>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</si>
  <si>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</si>
  <si>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</si>
  <si>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</si>
  <si>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</si>
  <si>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</si>
  <si>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</si>
  <si>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</si>
  <si>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</si>
  <si>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</si>
  <si>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</si>
  <si>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</si>
  <si>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</si>
  <si>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</si>
  <si>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</si>
  <si>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</si>
  <si>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</si>
  <si>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</si>
  <si>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</si>
  <si>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</si>
  <si>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</si>
  <si>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</si>
  <si>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</si>
  <si>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</si>
  <si>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</si>
  <si>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</si>
  <si>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</si>
  <si>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</si>
  <si>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</si>
  <si>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</si>
  <si>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</si>
  <si>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</si>
  <si>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</si>
  <si>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</si>
  <si>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</si>
  <si>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</si>
  <si>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</si>
  <si>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</si>
  <si>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</si>
  <si>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</si>
  <si>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</si>
  <si>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</si>
  <si>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</si>
  <si>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</si>
  <si>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</si>
  <si>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</si>
  <si>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</si>
  <si>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</si>
  <si>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</si>
  <si>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</si>
  <si>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</si>
  <si>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</si>
  <si>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</si>
  <si>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</si>
  <si>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</si>
  <si>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</si>
  <si>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</si>
  <si>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</si>
  <si>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</si>
  <si>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</si>
  <si>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</si>
  <si>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</si>
  <si>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</si>
  <si>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</si>
  <si>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</si>
  <si>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</si>
  <si>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</si>
  <si>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</si>
  <si>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</si>
  <si>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</si>
  <si>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</si>
  <si>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</si>
  <si>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</si>
  <si>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</si>
  <si>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</si>
  <si>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</si>
  <si>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</si>
  <si>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</si>
  <si>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</si>
  <si>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</si>
  <si>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</si>
  <si>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</si>
  <si>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</si>
  <si>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</si>
  <si>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</si>
  <si>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</si>
  <si>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</si>
  <si>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</si>
  <si>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</si>
  <si>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</si>
  <si>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</si>
  <si>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</si>
  <si>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</si>
  <si>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</si>
  <si>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</si>
  <si>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</si>
  <si>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</si>
  <si>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</si>
  <si>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</si>
  <si>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</si>
  <si>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</si>
  <si>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</si>
  <si>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</si>
  <si>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</si>
  <si>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</si>
  <si>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</si>
  <si>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</si>
  <si>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</si>
  <si>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</si>
  <si>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</si>
  <si>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</si>
  <si>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</si>
  <si>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</si>
  <si>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</si>
  <si>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</si>
  <si>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</si>
  <si>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</si>
  <si>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</si>
  <si>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</si>
  <si>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</si>
  <si>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</si>
  <si>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</si>
  <si>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</si>
  <si>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</si>
  <si>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</si>
  <si>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</si>
  <si>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</si>
  <si>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</si>
  <si>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</si>
  <si>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</si>
  <si>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</si>
  <si>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</si>
  <si>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</si>
  <si>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</si>
  <si>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</si>
  <si>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</si>
  <si>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</si>
  <si>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</si>
  <si>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</si>
  <si>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</si>
  <si>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</si>
  <si>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</si>
  <si>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</si>
  <si>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</si>
  <si>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</si>
  <si>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</si>
  <si>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</si>
  <si>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</si>
  <si>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</si>
  <si>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</si>
  <si>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</si>
  <si>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</si>
  <si>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</si>
  <si>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</si>
  <si>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</si>
  <si>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</si>
  <si>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</si>
  <si>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</si>
  <si>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</si>
  <si>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</si>
  <si>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</si>
  <si>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</si>
  <si>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</si>
  <si>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</si>
  <si>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</si>
  <si>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</si>
  <si>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</si>
  <si>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</si>
  <si>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</si>
  <si>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</si>
  <si>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</si>
  <si>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</si>
  <si>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</si>
  <si>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</si>
  <si>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</si>
  <si>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</si>
  <si>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</si>
  <si>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</si>
  <si>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</si>
  <si>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</si>
  <si>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</si>
  <si>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</si>
  <si>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</si>
  <si>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</si>
  <si>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</si>
  <si>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</si>
  <si>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</si>
  <si>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</si>
  <si>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</si>
  <si>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</si>
  <si>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</si>
  <si>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</si>
  <si>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</si>
  <si>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</si>
  <si>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</si>
  <si>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</si>
  <si>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</si>
  <si>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</si>
  <si>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</si>
  <si>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</si>
  <si>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</si>
  <si>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</si>
  <si>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</si>
  <si>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</si>
  <si>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</si>
  <si>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</si>
  <si>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</si>
  <si>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</si>
  <si>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</si>
  <si>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</si>
  <si>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</si>
  <si>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</si>
  <si>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</si>
  <si>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</si>
  <si>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</si>
  <si>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</si>
  <si>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</si>
  <si>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</si>
  <si>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</si>
  <si>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</si>
  <si>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</si>
  <si>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</si>
  <si>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</si>
  <si>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</si>
  <si>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</si>
  <si>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</si>
  <si>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</si>
  <si>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</si>
  <si>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</si>
  <si>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</si>
  <si>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</si>
  <si>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</si>
  <si>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</si>
  <si>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</si>
  <si>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</si>
  <si>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</si>
  <si>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</si>
  <si>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</si>
  <si>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</si>
  <si>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</si>
  <si>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</si>
  <si>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</si>
  <si>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</si>
  <si>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</si>
  <si>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</si>
  <si>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</si>
  <si>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</si>
  <si>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</si>
  <si>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</si>
  <si>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</si>
  <si>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</si>
  <si>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</si>
  <si>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</si>
  <si>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</si>
  <si>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</si>
  <si>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</si>
  <si>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</si>
  <si>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</si>
  <si>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</si>
  <si>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</si>
  <si>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</si>
  <si>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</si>
  <si>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</si>
  <si>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</si>
  <si>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</si>
  <si>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</si>
  <si>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</si>
  <si>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</si>
  <si>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</si>
  <si>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</si>
  <si>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</si>
  <si>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</si>
  <si>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</si>
  <si>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</si>
  <si>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</si>
  <si>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</si>
  <si>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</si>
  <si>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</si>
  <si>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</si>
  <si>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</si>
  <si>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</si>
  <si>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</si>
  <si>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</si>
  <si>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</si>
  <si>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</si>
  <si>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</si>
  <si>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</si>
  <si>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</si>
  <si>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</si>
  <si>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</si>
  <si>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</si>
  <si>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</si>
  <si>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</si>
  <si>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</si>
  <si>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</si>
  <si>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</si>
  <si>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</si>
  <si>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</si>
  <si>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</si>
  <si>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</si>
  <si>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</si>
  <si>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</si>
  <si>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</si>
  <si>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</si>
  <si>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</si>
  <si>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</si>
  <si>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</si>
  <si>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</si>
  <si>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</si>
  <si>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</si>
  <si>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</si>
  <si>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</si>
  <si>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</si>
  <si>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</si>
  <si>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</si>
  <si>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</si>
  <si>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</si>
  <si>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</si>
  <si>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</si>
  <si>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</si>
  <si>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</si>
  <si>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</si>
  <si>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</si>
  <si>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</si>
  <si>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</si>
  <si>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</si>
  <si>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</si>
  <si>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</si>
  <si>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</si>
  <si>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</si>
  <si>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</si>
  <si>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</si>
  <si>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</si>
  <si>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</si>
  <si>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</si>
  <si>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</si>
  <si>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</si>
  <si>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</si>
  <si>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</si>
  <si>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</si>
  <si>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</si>
  <si>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</si>
  <si>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</si>
  <si>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</si>
  <si>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</si>
  <si>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</si>
  <si>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</si>
  <si>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</si>
  <si>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</si>
  <si>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</si>
  <si>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</si>
  <si>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</si>
  <si>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</si>
  <si>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</si>
  <si>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</si>
  <si>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</si>
  <si>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</si>
  <si>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</si>
  <si>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</si>
  <si>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</si>
  <si>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</si>
  <si>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</si>
  <si>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</si>
  <si>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</si>
  <si>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</si>
  <si>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</si>
  <si>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</si>
  <si>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</si>
  <si>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</si>
  <si>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</si>
  <si>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</si>
  <si>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</si>
  <si>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</si>
  <si>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</si>
  <si>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</si>
  <si>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</si>
  <si>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</si>
  <si>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</si>
  <si>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</si>
  <si>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</si>
  <si>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</si>
  <si>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</si>
  <si>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</si>
  <si>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</si>
  <si>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</si>
  <si>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</si>
  <si>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</si>
  <si>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</si>
  <si>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</si>
  <si>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</si>
  <si>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</si>
  <si>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</si>
  <si>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</si>
  <si>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</si>
  <si>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</si>
  <si>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</si>
  <si>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</si>
  <si>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</si>
  <si>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</si>
  <si>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</si>
  <si>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</si>
  <si>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</si>
  <si>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</si>
  <si>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</si>
  <si>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</si>
  <si>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</si>
  <si>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</si>
  <si>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</si>
  <si>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</si>
  <si>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</si>
  <si>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</si>
  <si>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</si>
  <si>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</si>
  <si>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</si>
  <si>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</si>
  <si>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</si>
  <si>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</si>
  <si>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</si>
  <si>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</si>
  <si>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</si>
  <si>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</si>
  <si>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</si>
  <si>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</si>
  <si>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</si>
  <si>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</si>
  <si>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</si>
  <si>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</si>
  <si>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</si>
  <si>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</si>
  <si>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</si>
  <si>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</si>
  <si>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</si>
  <si>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</si>
  <si>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</si>
  <si>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</si>
  <si>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</si>
  <si>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</si>
  <si>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</si>
  <si>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</si>
  <si>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</si>
  <si>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</si>
  <si>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</si>
  <si>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</si>
  <si>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</si>
  <si>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</si>
  <si>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</si>
  <si>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</si>
  <si>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</si>
  <si>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</si>
  <si>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</si>
  <si>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</si>
  <si>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</si>
  <si>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</si>
  <si>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</si>
  <si>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</si>
  <si>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</si>
  <si>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</si>
  <si>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</si>
  <si>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</si>
  <si>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</si>
  <si>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</si>
  <si>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</si>
  <si>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</si>
  <si>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</si>
  <si>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</si>
  <si>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</si>
  <si>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</si>
  <si>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</si>
  <si>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</si>
  <si>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</si>
  <si>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</si>
  <si>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</si>
  <si>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</si>
  <si>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</si>
  <si>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</si>
  <si>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</si>
  <si>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</si>
  <si>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</si>
  <si>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</si>
  <si>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</si>
  <si>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</si>
  <si>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</si>
  <si>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</si>
  <si>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</si>
  <si>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</si>
  <si>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</si>
  <si>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</si>
  <si>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</si>
  <si>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</si>
  <si>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</si>
  <si>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</si>
  <si>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</si>
  <si>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</si>
  <si>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</si>
  <si>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</si>
  <si>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</si>
  <si>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</si>
  <si>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</si>
  <si>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</si>
  <si>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</si>
  <si>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</si>
  <si>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</si>
  <si>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</si>
  <si>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</si>
  <si>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</si>
  <si>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</si>
  <si>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</si>
  <si>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</si>
  <si>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</si>
  <si>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</si>
  <si>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</si>
  <si>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</si>
  <si>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</si>
  <si>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</si>
  <si>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</si>
  <si>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</si>
  <si>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</si>
  <si>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</si>
  <si>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</si>
  <si>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</si>
  <si>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</si>
  <si>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</si>
  <si>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</si>
  <si>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</si>
  <si>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</si>
  <si>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</si>
  <si>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</si>
  <si>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</si>
  <si>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</si>
  <si>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</si>
  <si>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</si>
  <si>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</si>
  <si>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</si>
  <si>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</si>
  <si>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</si>
  <si>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</si>
  <si>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</si>
  <si>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</si>
  <si>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</si>
  <si>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</si>
  <si>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</si>
  <si>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</si>
  <si>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</si>
  <si>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</si>
  <si>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</si>
  <si>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</si>
  <si>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</si>
  <si>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</si>
  <si>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</si>
  <si>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</si>
  <si>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</si>
  <si>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</si>
  <si>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</si>
  <si>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</si>
  <si>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</si>
  <si>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</si>
  <si>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</si>
  <si>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</si>
  <si>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</si>
  <si>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</si>
  <si>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</si>
  <si>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</si>
  <si>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</si>
  <si>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</si>
  <si>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</si>
  <si>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</si>
  <si>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</si>
  <si>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</si>
  <si>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</si>
  <si>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</si>
  <si>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</si>
  <si>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</si>
  <si>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</si>
  <si>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</si>
  <si>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</si>
  <si>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</si>
  <si>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</si>
  <si>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</si>
  <si>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</si>
  <si>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</si>
  <si>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</si>
  <si>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</si>
  <si>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</si>
  <si>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</si>
  <si>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</si>
  <si>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</si>
  <si>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</si>
  <si>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</si>
  <si>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</si>
  <si>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</si>
  <si>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</si>
  <si>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</si>
  <si>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</si>
  <si>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</si>
  <si>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</si>
  <si>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</si>
  <si>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</si>
  <si>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</si>
  <si>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</si>
  <si>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</si>
  <si>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</si>
  <si>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</si>
  <si>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</si>
  <si>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</si>
  <si>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</si>
  <si>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</si>
  <si>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</si>
  <si>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</si>
  <si>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</si>
  <si>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</si>
  <si>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</si>
  <si>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</si>
  <si>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</si>
  <si>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</si>
  <si>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</si>
  <si>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</si>
  <si>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</si>
  <si>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</si>
  <si>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</si>
  <si>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</si>
  <si>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</si>
  <si>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</si>
  <si>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</si>
  <si>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</si>
  <si>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</si>
  <si>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</si>
  <si>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</si>
  <si>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</si>
  <si>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</si>
  <si>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</si>
  <si>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</si>
  <si>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</si>
  <si>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</si>
  <si>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</si>
  <si>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</si>
  <si>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</si>
  <si>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</si>
  <si>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</si>
  <si>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</si>
  <si>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</si>
  <si>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</si>
  <si>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</si>
  <si>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</si>
  <si>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</si>
  <si>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</si>
  <si>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</si>
  <si>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</si>
  <si>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</si>
  <si>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</si>
  <si>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</si>
  <si>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</si>
  <si>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</si>
  <si>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</si>
  <si>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</si>
  <si>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</si>
  <si>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</si>
  <si>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</si>
  <si>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</si>
  <si>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</si>
  <si>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</si>
  <si>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</si>
  <si>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</si>
  <si>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</si>
  <si>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</si>
  <si>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</si>
  <si>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</si>
  <si>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</si>
  <si>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</si>
  <si>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</si>
  <si>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</si>
  <si>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</si>
  <si>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</si>
  <si>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</si>
  <si>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</si>
  <si>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</si>
  <si>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</si>
  <si>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</si>
  <si>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</si>
  <si>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</si>
  <si>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</si>
  <si>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</si>
  <si>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</si>
  <si>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</si>
  <si>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</si>
  <si>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</si>
  <si>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</si>
  <si>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</si>
  <si>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</si>
  <si>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</si>
  <si>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</si>
  <si>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</si>
  <si>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</si>
  <si>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</si>
  <si>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</si>
  <si>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</si>
  <si>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</si>
  <si>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</si>
  <si>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</si>
  <si>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</si>
  <si>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</si>
  <si>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</si>
  <si>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</si>
  <si>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</si>
  <si>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</si>
  <si>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</si>
  <si>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</si>
  <si>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</si>
  <si>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</si>
  <si>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</si>
  <si>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</si>
  <si>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</si>
  <si>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</si>
  <si>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</si>
  <si>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</si>
  <si>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</si>
  <si>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</si>
  <si>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</si>
  <si>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</si>
  <si>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</si>
  <si>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</si>
  <si>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</si>
  <si>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</si>
  <si>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</si>
  <si>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</si>
  <si>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</si>
  <si>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</si>
  <si>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</si>
  <si>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</si>
  <si>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</si>
  <si>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</si>
  <si>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</si>
  <si>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</si>
  <si>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</si>
  <si>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</si>
  <si>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</si>
  <si>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</si>
  <si>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</si>
  <si>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</si>
  <si>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</si>
  <si>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</si>
  <si>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</si>
  <si>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</si>
  <si>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</si>
  <si>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</si>
  <si>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</si>
  <si>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</si>
  <si>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</si>
  <si>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</si>
  <si>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</si>
  <si>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</si>
  <si>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</si>
  <si>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</si>
  <si>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</si>
  <si>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</si>
  <si>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</si>
  <si>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</si>
  <si>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</si>
  <si>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</si>
  <si>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</si>
  <si>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</si>
  <si>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</si>
  <si>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</si>
  <si>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</si>
  <si>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</si>
  <si>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</si>
  <si>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</si>
  <si>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</si>
  <si>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</si>
  <si>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</si>
  <si>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</si>
  <si>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</si>
  <si>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</si>
  <si>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</si>
  <si>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</si>
  <si>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</si>
  <si>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</si>
  <si>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</si>
  <si>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</si>
  <si>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</si>
  <si>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</si>
  <si>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</si>
  <si>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</si>
  <si>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</si>
  <si>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</si>
  <si>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</si>
  <si>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</si>
  <si>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</si>
  <si>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</si>
  <si>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</si>
  <si>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</si>
  <si>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</si>
  <si>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</si>
  <si>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</si>
  <si>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</si>
  <si>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</si>
  <si>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</si>
  <si>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</si>
  <si>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</si>
  <si>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</si>
  <si>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</si>
  <si>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</si>
  <si>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</si>
  <si>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</si>
  <si>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</si>
  <si>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</si>
  <si>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</si>
  <si>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</si>
  <si>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</si>
  <si>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</si>
  <si>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</si>
  <si>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</si>
  <si>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</si>
  <si>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</si>
  <si>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</si>
  <si>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</si>
  <si>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</si>
  <si>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</si>
  <si>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</si>
  <si>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</si>
  <si>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</si>
  <si>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</si>
  <si>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</si>
  <si>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</si>
  <si>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</si>
  <si>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</si>
  <si>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</si>
  <si>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</si>
  <si>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</si>
  <si>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</si>
  <si>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</si>
  <si>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</si>
  <si>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</si>
  <si>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</si>
  <si>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</si>
  <si>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</si>
  <si>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</si>
  <si>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</si>
  <si>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</si>
  <si>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</si>
  <si>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</si>
  <si>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</si>
  <si>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</si>
  <si>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</si>
  <si>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</si>
  <si>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</si>
  <si>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</si>
  <si>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</si>
  <si>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</si>
  <si>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</si>
  <si>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</si>
  <si>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</si>
  <si>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</si>
  <si>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</si>
  <si>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</si>
  <si>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</si>
  <si>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</si>
  <si>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</si>
  <si>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</si>
  <si>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</si>
  <si>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</si>
  <si>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</si>
  <si>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</si>
  <si>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</si>
  <si>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</si>
  <si>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</si>
  <si>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</si>
  <si>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</si>
  <si>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</si>
  <si>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</si>
  <si>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</si>
  <si>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</si>
  <si>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</si>
  <si>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</si>
  <si>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</si>
  <si>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</si>
  <si>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</si>
  <si>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</si>
  <si>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</si>
  <si>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</si>
  <si>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</si>
  <si>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</si>
  <si>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</si>
  <si>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</si>
  <si>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</si>
  <si>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</si>
  <si>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</si>
  <si>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</si>
  <si>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</si>
  <si>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</si>
  <si>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</si>
  <si>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</si>
  <si>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</si>
  <si>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</si>
  <si>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</si>
  <si>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</si>
  <si>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</si>
  <si>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</si>
  <si>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</si>
  <si>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</si>
  <si>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</si>
  <si>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</si>
  <si>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</si>
  <si>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</si>
  <si>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</si>
  <si>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</si>
  <si>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</si>
  <si>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</si>
  <si>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</si>
  <si>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</si>
  <si>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</si>
  <si>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</si>
  <si>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</si>
  <si>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</si>
  <si>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</si>
  <si>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</si>
  <si>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</si>
  <si>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</si>
  <si>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</si>
  <si>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</si>
  <si>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</si>
  <si>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</si>
  <si>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</si>
  <si>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</si>
  <si>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</si>
  <si>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</si>
  <si>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</si>
  <si>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</si>
  <si>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</si>
  <si>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</si>
  <si>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</si>
  <si>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</si>
  <si>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</si>
  <si>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</si>
  <si>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</si>
  <si>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</si>
  <si>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</si>
  <si>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</si>
  <si>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</si>
  <si>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</si>
  <si>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</si>
  <si>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</si>
  <si>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</si>
  <si>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</si>
  <si>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</si>
  <si>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</si>
  <si>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</si>
  <si>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</si>
  <si>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</si>
  <si>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</si>
  <si>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</si>
  <si>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</si>
  <si>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</si>
  <si>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</si>
  <si>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</si>
  <si>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</si>
  <si>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</si>
  <si>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</si>
  <si>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</si>
  <si>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</si>
  <si>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</si>
  <si>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</si>
  <si>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</si>
  <si>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</si>
  <si>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</si>
  <si>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</si>
  <si>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</si>
  <si>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</si>
  <si>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</si>
  <si>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</si>
  <si>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</si>
  <si>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</si>
  <si>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</si>
  <si>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</si>
  <si>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</si>
  <si>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</si>
  <si>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</si>
  <si>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</si>
  <si>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</si>
  <si>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</si>
  <si>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</si>
  <si>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</si>
  <si>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</si>
  <si>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</si>
  <si>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</si>
  <si>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</si>
  <si>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</si>
  <si>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</si>
  <si>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</si>
  <si>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</si>
  <si>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</si>
  <si>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</si>
  <si>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</si>
  <si>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</si>
  <si>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</si>
  <si>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</si>
  <si>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</si>
  <si>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</si>
  <si>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</si>
  <si>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</si>
  <si>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</si>
  <si>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</si>
  <si>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</si>
  <si>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</si>
  <si>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</si>
  <si>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</si>
  <si>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</si>
  <si>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</si>
  <si>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</si>
  <si>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</si>
  <si>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</si>
  <si>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</si>
  <si>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</si>
  <si>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</si>
  <si>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</si>
  <si>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</si>
  <si>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</si>
  <si>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</si>
  <si>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</si>
  <si>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</si>
  <si>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</si>
  <si>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</si>
  <si>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</si>
  <si>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</si>
  <si>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</si>
  <si>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</si>
  <si>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</si>
  <si>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</si>
  <si>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</si>
  <si>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</si>
  <si>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</si>
  <si>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</si>
  <si>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</si>
  <si>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</si>
  <si>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</si>
  <si>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</si>
  <si>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</si>
  <si>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</si>
  <si>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</si>
  <si>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</si>
  <si>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</si>
  <si>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</si>
  <si>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</si>
  <si>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</si>
  <si>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</si>
  <si>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</si>
  <si>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</si>
  <si>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</si>
  <si>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</si>
  <si>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</si>
  <si>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</si>
  <si>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</si>
  <si>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</si>
  <si>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</si>
  <si>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</si>
  <si>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</si>
  <si>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</si>
  <si>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</si>
  <si>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</si>
  <si>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</si>
  <si>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</si>
  <si>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</si>
  <si>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</si>
  <si>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</si>
  <si>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</si>
  <si>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</si>
  <si>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</si>
  <si>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</si>
  <si>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</si>
  <si>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</si>
  <si>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</si>
  <si>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</si>
  <si>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</si>
  <si>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</si>
  <si>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</si>
  <si>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</si>
  <si>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</si>
  <si>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</si>
  <si>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</si>
  <si>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</si>
  <si>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</si>
  <si>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</si>
  <si>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</si>
  <si>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</si>
  <si>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</si>
  <si>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</si>
  <si>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</si>
  <si>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</si>
  <si>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</si>
  <si>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</si>
  <si>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</si>
  <si>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</si>
  <si>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</si>
  <si>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</si>
  <si>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</si>
  <si>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</si>
  <si>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</si>
  <si>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</si>
  <si>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</si>
  <si>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</si>
  <si>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</si>
  <si>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</si>
  <si>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</si>
  <si>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</si>
  <si>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</si>
  <si>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</si>
  <si>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</si>
  <si>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</si>
  <si>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</si>
  <si>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</si>
  <si>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</si>
  <si>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</si>
  <si>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</si>
  <si>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</si>
  <si>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</si>
  <si>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</si>
  <si>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</si>
  <si>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</si>
  <si>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</si>
  <si>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</si>
  <si>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</si>
  <si>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</si>
  <si>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</si>
  <si>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</si>
  <si>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</si>
  <si>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</si>
  <si>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</si>
  <si>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</si>
  <si>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</si>
  <si>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</si>
  <si>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</si>
  <si>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</si>
  <si>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</si>
  <si>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</si>
  <si>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</si>
  <si>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</si>
  <si>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</si>
  <si>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</si>
  <si>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</si>
  <si>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</si>
  <si>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</si>
  <si>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</si>
  <si>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</si>
  <si>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</si>
  <si>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</si>
  <si>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</si>
  <si>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</si>
  <si>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</si>
  <si>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</si>
  <si>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</si>
  <si>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</si>
  <si>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</si>
  <si>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</si>
  <si>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</si>
  <si>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</si>
  <si>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</si>
  <si>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</si>
  <si>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</si>
  <si>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</si>
  <si>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</si>
  <si>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</si>
  <si>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</si>
  <si>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</si>
  <si>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</si>
  <si>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</si>
  <si>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</si>
  <si>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</si>
  <si>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</si>
  <si>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</si>
  <si>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</si>
  <si>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</si>
  <si>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</si>
  <si>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</si>
  <si>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</si>
  <si>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</si>
  <si>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</si>
  <si>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</si>
  <si>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</si>
  <si>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</si>
  <si>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</si>
  <si>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</si>
  <si>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</si>
  <si>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</si>
  <si>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</si>
  <si>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</si>
  <si>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</si>
  <si>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</si>
  <si>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</si>
  <si>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</si>
  <si>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</si>
  <si>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</si>
  <si>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</si>
  <si>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</si>
  <si>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</si>
  <si>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</si>
  <si>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</si>
  <si>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</si>
  <si>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</si>
  <si>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</si>
  <si>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</si>
  <si>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</si>
  <si>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</si>
  <si>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</si>
  <si>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</si>
  <si>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</si>
  <si>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</si>
  <si>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</si>
  <si>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</si>
  <si>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</si>
  <si>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</si>
  <si>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</si>
  <si>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</si>
  <si>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</si>
  <si>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</si>
  <si>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</si>
  <si>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</si>
  <si>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</si>
  <si>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</si>
  <si>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</si>
  <si>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</si>
  <si>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</si>
  <si>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</si>
  <si>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</si>
  <si>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</si>
  <si>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</si>
  <si>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</si>
  <si>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</si>
  <si>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</si>
  <si>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</si>
  <si>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</si>
  <si>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</si>
  <si>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</si>
  <si>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</si>
  <si>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</si>
  <si>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</si>
  <si>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</si>
  <si>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</si>
  <si>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</si>
  <si>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</si>
  <si>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</si>
  <si>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</si>
  <si>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</si>
  <si>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</si>
  <si>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</si>
  <si>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</si>
  <si>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</si>
  <si>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</si>
  <si>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</si>
  <si>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</si>
  <si>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</si>
  <si>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</si>
  <si>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</si>
  <si>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</si>
  <si>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</si>
  <si>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</si>
  <si>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</si>
  <si>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</si>
  <si>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</si>
  <si>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</si>
  <si>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</si>
  <si>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</si>
  <si>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</si>
  <si>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</si>
  <si>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</si>
  <si>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</si>
  <si>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</si>
  <si>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</si>
  <si>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</si>
  <si>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</si>
  <si>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</si>
  <si>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</si>
  <si>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</si>
  <si>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</si>
  <si>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</si>
  <si>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</si>
  <si>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</si>
  <si>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</si>
  <si>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</si>
  <si>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</si>
  <si>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</si>
  <si>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</si>
  <si>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</si>
  <si>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</si>
  <si>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</si>
  <si>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</si>
  <si>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</si>
  <si>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</si>
  <si>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</si>
  <si>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</si>
  <si>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</si>
  <si>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</si>
  <si>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</si>
  <si>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</si>
  <si>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</si>
  <si>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</si>
  <si>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</si>
  <si>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</si>
  <si>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</si>
  <si>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</si>
  <si>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</si>
  <si>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</si>
  <si>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</si>
  <si>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</si>
  <si>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</si>
  <si>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</si>
  <si>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</si>
  <si>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</si>
  <si>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</si>
  <si>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</si>
  <si>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</si>
  <si>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</si>
  <si>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</si>
  <si>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</si>
  <si>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</si>
  <si>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</si>
  <si>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</si>
  <si>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</si>
  <si>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</si>
  <si>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</si>
  <si>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</si>
  <si>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</si>
  <si>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</si>
  <si>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</si>
  <si>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</si>
  <si>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</si>
  <si>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</si>
  <si>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</si>
  <si>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</si>
  <si>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</si>
  <si>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</si>
  <si>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</si>
  <si>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</si>
  <si>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</si>
  <si>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</si>
  <si>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</si>
  <si>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</si>
  <si>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</si>
  <si>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</si>
  <si>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</si>
  <si>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</si>
  <si>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</si>
  <si>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</si>
  <si>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</si>
  <si>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</si>
  <si>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</si>
  <si>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</si>
  <si>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</si>
  <si>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</si>
  <si>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</si>
  <si>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</si>
  <si>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</si>
  <si>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</si>
  <si>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</si>
  <si>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</si>
  <si>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</si>
  <si>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</si>
  <si>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</si>
  <si>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</si>
  <si>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</si>
  <si>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</si>
  <si>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</si>
  <si>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</si>
  <si>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</si>
  <si>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</si>
  <si>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</si>
  <si>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</si>
  <si>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</si>
  <si>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</si>
  <si>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</si>
  <si>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</si>
  <si>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</si>
  <si>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</si>
  <si>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</si>
  <si>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</si>
  <si>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</si>
  <si>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</si>
  <si>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</si>
  <si>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</si>
  <si>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</si>
  <si>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</si>
  <si>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</si>
  <si>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</si>
  <si>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</si>
  <si>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</si>
  <si>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</si>
  <si>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</si>
  <si>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</si>
  <si>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</si>
  <si>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</si>
  <si>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</si>
  <si>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</si>
  <si>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</si>
  <si>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</si>
  <si>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</si>
  <si>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</si>
  <si>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</si>
  <si>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</si>
  <si>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</si>
  <si>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</si>
  <si>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</si>
  <si>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</si>
  <si>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</si>
  <si>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</si>
  <si>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</si>
  <si>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</si>
  <si>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</si>
  <si>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</si>
  <si>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</si>
  <si>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</si>
  <si>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</si>
  <si>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</si>
  <si>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</si>
  <si>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</si>
  <si>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</si>
  <si>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</si>
  <si>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</si>
  <si>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</si>
  <si>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</si>
  <si>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</si>
  <si>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</si>
  <si>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</si>
  <si>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</si>
  <si>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</si>
  <si>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</si>
  <si>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</si>
  <si>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</si>
  <si>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</si>
  <si>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</si>
  <si>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</si>
  <si>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</si>
  <si>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</si>
  <si>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</si>
  <si>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</si>
  <si>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</si>
  <si>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</si>
  <si>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</si>
  <si>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</si>
  <si>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</si>
  <si>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</si>
  <si>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</si>
  <si>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</si>
  <si>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</si>
  <si>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</si>
  <si>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</si>
  <si>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</si>
  <si>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</si>
  <si>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</si>
  <si>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</si>
  <si>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</si>
  <si>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</si>
  <si>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</si>
  <si>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</si>
  <si>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</si>
  <si>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</si>
  <si>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</si>
  <si>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</si>
  <si>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</si>
  <si>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</si>
  <si>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</si>
  <si>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</si>
  <si>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</si>
  <si>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</si>
  <si>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</si>
  <si>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</si>
  <si>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</si>
  <si>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</si>
  <si>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</si>
  <si>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</si>
  <si>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</si>
  <si>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</si>
  <si>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</si>
  <si>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</si>
  <si>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</si>
  <si>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</si>
  <si>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</si>
  <si>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</si>
  <si>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</si>
  <si>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</si>
  <si>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</si>
  <si>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</si>
  <si>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</si>
  <si>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</si>
  <si>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</si>
  <si>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</si>
  <si>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</si>
  <si>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</si>
  <si>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</si>
  <si>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</si>
  <si>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</si>
  <si>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</si>
  <si>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</si>
  <si>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</si>
  <si>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</si>
  <si>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</si>
  <si>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</si>
  <si>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</si>
  <si>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</si>
  <si>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</si>
  <si>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</si>
  <si>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</si>
  <si>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</si>
  <si>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</si>
  <si>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</si>
  <si>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</si>
  <si>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</si>
  <si>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</si>
  <si>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</si>
  <si>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</si>
  <si>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</si>
  <si>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</si>
  <si>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</si>
  <si>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</si>
  <si>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</si>
  <si>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</si>
  <si>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</si>
  <si>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</si>
  <si>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</si>
  <si>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</si>
  <si>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</si>
  <si>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</si>
  <si>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</si>
  <si>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</si>
  <si>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</si>
  <si>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</si>
  <si>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</si>
  <si>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</si>
  <si>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</si>
  <si>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</si>
  <si>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</si>
  <si>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</si>
  <si>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</si>
  <si>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</si>
  <si>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</si>
  <si>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</si>
  <si>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</si>
  <si>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</si>
  <si>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</si>
  <si>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</si>
  <si>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</si>
  <si>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</si>
  <si>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</si>
  <si>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</si>
  <si>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</si>
  <si>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</si>
  <si>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</si>
  <si>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</si>
  <si>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</si>
  <si>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</si>
  <si>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</si>
  <si>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</si>
  <si>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</si>
  <si>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</si>
  <si>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</si>
  <si>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</si>
  <si>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</si>
  <si>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</si>
  <si>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</si>
  <si>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</si>
  <si>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</si>
  <si>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</si>
  <si>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</si>
  <si>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</si>
  <si>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</si>
  <si>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</si>
  <si>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</si>
  <si>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</si>
  <si>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</si>
  <si>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</si>
  <si>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</si>
  <si>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</si>
  <si>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</si>
  <si>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</si>
  <si>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</si>
  <si>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</si>
  <si>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</si>
  <si>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</si>
  <si>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</si>
  <si>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</si>
  <si>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</si>
  <si>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</si>
  <si>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</si>
  <si>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</si>
  <si>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</si>
  <si>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</si>
  <si>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</si>
  <si>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</si>
  <si>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</si>
  <si>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</si>
  <si>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</si>
  <si>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</si>
  <si>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</si>
  <si>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</si>
  <si>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</si>
  <si>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</si>
  <si>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</si>
  <si>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</si>
  <si>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</si>
  <si>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</si>
  <si>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</si>
  <si>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</si>
  <si>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</si>
  <si>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</si>
  <si>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</si>
  <si>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</si>
  <si>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</si>
  <si>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</si>
  <si>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</si>
  <si>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</si>
  <si>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</si>
  <si>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</si>
  <si>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</si>
  <si>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</si>
  <si>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</si>
  <si>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</si>
  <si>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</si>
  <si>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</si>
  <si>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</si>
  <si>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</si>
  <si>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</si>
  <si>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</si>
  <si>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</si>
  <si>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</si>
  <si>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</si>
  <si>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</si>
  <si>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</si>
  <si>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</si>
  <si>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</si>
  <si>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</si>
  <si>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</si>
  <si>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</si>
  <si>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</si>
  <si>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</si>
  <si>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</si>
  <si>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</si>
  <si>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</si>
  <si>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</si>
  <si>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</si>
  <si>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</si>
  <si>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</si>
  <si>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</si>
  <si>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</si>
  <si>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</si>
  <si>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</si>
  <si>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</si>
  <si>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</si>
  <si>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</si>
  <si>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</si>
  <si>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</si>
  <si>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</si>
  <si>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</si>
  <si>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</si>
  <si>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</si>
  <si>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</si>
  <si>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</si>
  <si>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</si>
  <si>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</si>
  <si>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</si>
  <si>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</si>
  <si>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</si>
  <si>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</si>
  <si>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</si>
  <si>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</si>
  <si>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</si>
  <si>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</si>
  <si>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</si>
  <si>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</si>
  <si>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</si>
  <si>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</si>
  <si>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</si>
  <si>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</si>
  <si>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</si>
  <si>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</si>
  <si>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</si>
  <si>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</si>
  <si>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</si>
  <si>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</si>
  <si>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</si>
  <si>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</si>
  <si>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</si>
  <si>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</si>
  <si>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</si>
  <si>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</si>
  <si>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</si>
  <si>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</si>
  <si>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</si>
  <si>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</si>
  <si>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</si>
  <si>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</si>
  <si>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</si>
  <si>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</si>
  <si>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</si>
  <si>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</si>
  <si>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</si>
  <si>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</si>
  <si>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</si>
  <si>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</si>
  <si>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</si>
  <si>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</si>
  <si>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</si>
  <si>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</si>
  <si>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</si>
  <si>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</si>
  <si>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</si>
  <si>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</si>
  <si>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</si>
  <si>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</si>
  <si>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</si>
  <si>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</si>
  <si>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</si>
  <si>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</si>
  <si>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</si>
  <si>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</si>
  <si>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</si>
  <si>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</si>
  <si>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</si>
  <si>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</si>
  <si>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</si>
  <si>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</si>
  <si>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</si>
  <si>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</si>
  <si>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</si>
  <si>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</si>
  <si>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</si>
  <si>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</si>
  <si>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</si>
  <si>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</si>
  <si>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</si>
  <si>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</si>
  <si>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</si>
  <si>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</si>
  <si>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</si>
  <si>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</si>
  <si>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</si>
  <si>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</si>
  <si>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</si>
  <si>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</si>
  <si>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</si>
  <si>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</si>
  <si>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</si>
  <si>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</si>
  <si>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</si>
  <si>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</si>
  <si>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</si>
  <si>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</si>
  <si>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</si>
  <si>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</si>
  <si>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</si>
  <si>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</si>
  <si>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</si>
  <si>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</si>
  <si>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</si>
  <si>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</si>
  <si>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</si>
  <si>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</si>
  <si>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</si>
  <si>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</si>
  <si>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</si>
  <si>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</si>
  <si>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</si>
  <si>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</si>
  <si>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</si>
  <si>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</si>
  <si>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</si>
  <si>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</si>
  <si>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</si>
  <si>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</si>
  <si>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</si>
  <si>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</si>
  <si>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</si>
  <si>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</si>
  <si>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</si>
  <si>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</si>
  <si>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</si>
  <si>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</si>
  <si>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</si>
  <si>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</si>
  <si>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</si>
  <si>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</si>
  <si>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</si>
  <si>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</si>
  <si>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</si>
  <si>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</si>
  <si>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</si>
  <si>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</si>
  <si>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</si>
  <si>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</si>
  <si>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</si>
  <si>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</si>
  <si>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</si>
  <si>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</si>
  <si>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</si>
  <si>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</si>
  <si>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</si>
  <si>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</si>
  <si>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</si>
  <si>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</si>
  <si>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</si>
  <si>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</si>
  <si>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</si>
  <si>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</si>
  <si>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</si>
  <si>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</si>
  <si>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</si>
  <si>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</si>
  <si>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</si>
  <si>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</si>
  <si>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</si>
  <si>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</si>
  <si>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</si>
  <si>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</si>
  <si>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</si>
  <si>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</si>
  <si>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</si>
  <si>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</si>
  <si>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</si>
  <si>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</si>
  <si>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</si>
  <si>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</si>
  <si>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</si>
  <si>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</si>
  <si>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</si>
  <si>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</si>
  <si>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</si>
  <si>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</si>
  <si>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</si>
  <si>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</si>
  <si>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</si>
  <si>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</si>
  <si>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</si>
  <si>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</si>
  <si>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</si>
  <si>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</si>
  <si>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</si>
  <si>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</si>
  <si>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</si>
  <si>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</si>
  <si>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</si>
  <si>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</si>
  <si>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</si>
  <si>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</si>
  <si>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</si>
  <si>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</si>
  <si>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</si>
  <si>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</si>
  <si>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</si>
  <si>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</si>
  <si>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</si>
  <si>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</si>
  <si>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</si>
  <si>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</si>
  <si>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</si>
  <si>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</si>
  <si>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</si>
  <si>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</si>
  <si>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</si>
  <si>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</si>
  <si>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</si>
  <si>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</si>
  <si>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</si>
  <si>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</si>
  <si>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</si>
  <si>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</si>
  <si>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</si>
  <si>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</si>
  <si>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</si>
  <si>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</si>
  <si>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</si>
  <si>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</si>
  <si>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</si>
  <si>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</si>
  <si>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</si>
  <si>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</si>
  <si>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</si>
  <si>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</si>
  <si>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</si>
  <si>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</si>
  <si>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</si>
  <si>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</si>
  <si>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</si>
  <si>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</si>
  <si>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</si>
  <si>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</si>
  <si>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</si>
  <si>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</si>
  <si>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</si>
  <si>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</si>
  <si>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</si>
  <si>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</si>
  <si>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</si>
  <si>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</si>
  <si>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</si>
  <si>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</si>
  <si>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</si>
  <si>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</si>
  <si>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</si>
  <si>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</si>
  <si>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</si>
  <si>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</si>
  <si>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</si>
  <si>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</si>
  <si>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</si>
  <si>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</si>
  <si>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</si>
  <si>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</si>
  <si>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</si>
  <si>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</si>
  <si>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</si>
  <si>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</si>
  <si>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</si>
  <si>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</si>
  <si>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</si>
  <si>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</si>
  <si>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</si>
  <si>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</si>
  <si>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</si>
  <si>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</si>
  <si>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</si>
  <si>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</si>
  <si>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</si>
  <si>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</si>
  <si>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</si>
  <si>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</si>
  <si>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</si>
  <si>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</si>
  <si>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</si>
  <si>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</si>
  <si>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</si>
  <si>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</si>
  <si>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</si>
  <si>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</si>
  <si>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</si>
  <si>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</si>
  <si>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</si>
  <si>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</si>
  <si>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</si>
  <si>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</si>
  <si>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</si>
  <si>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</si>
  <si>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</si>
  <si>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</si>
  <si>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</si>
  <si>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</si>
  <si>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</si>
  <si>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</si>
  <si>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</si>
  <si>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</si>
  <si>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</si>
  <si>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</si>
  <si>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</si>
  <si>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</si>
  <si>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</si>
  <si>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</si>
  <si>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</si>
  <si>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</si>
  <si>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</si>
  <si>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</si>
  <si>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</si>
  <si>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</si>
  <si>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</si>
  <si>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</si>
  <si>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</si>
  <si>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</si>
  <si>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</si>
  <si>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</si>
  <si>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</si>
  <si>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</si>
  <si>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</si>
  <si>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</si>
  <si>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</si>
  <si>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</si>
  <si>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</si>
  <si>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</si>
  <si>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</si>
  <si>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</si>
  <si>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</si>
  <si>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</si>
  <si>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</si>
  <si>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</si>
  <si>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</si>
  <si>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</si>
  <si>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</si>
  <si>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</si>
  <si>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</si>
  <si>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</si>
  <si>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</si>
  <si>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</si>
  <si>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</si>
  <si>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</si>
  <si>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</si>
  <si>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</si>
  <si>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</si>
  <si>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</si>
  <si>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</si>
  <si>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</si>
  <si>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</si>
  <si>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</si>
  <si>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</si>
  <si>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</si>
  <si>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</si>
  <si>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</si>
  <si>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</si>
  <si>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</si>
  <si>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</si>
  <si>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</si>
  <si>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</si>
  <si>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</si>
  <si>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</si>
  <si>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</si>
  <si>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</si>
  <si>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</si>
  <si>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</si>
  <si>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</si>
  <si>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</si>
  <si>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</si>
  <si>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</si>
  <si>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</si>
  <si>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</si>
  <si>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</si>
  <si>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</si>
  <si>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</si>
  <si>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</si>
  <si>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</si>
  <si>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</si>
  <si>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</si>
  <si>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</si>
  <si>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</si>
  <si>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</si>
  <si>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</si>
  <si>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</si>
  <si>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</si>
  <si>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</si>
  <si>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</si>
  <si>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</si>
  <si>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</si>
  <si>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</si>
  <si>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</si>
  <si>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</si>
  <si>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</si>
  <si>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</si>
  <si>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</si>
  <si>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</si>
  <si>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</si>
  <si>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</si>
  <si>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</si>
  <si>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</si>
  <si>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</si>
  <si>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</si>
  <si>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</si>
  <si>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</si>
  <si>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</si>
  <si>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</si>
  <si>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</si>
  <si>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</si>
  <si>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</si>
  <si>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</si>
  <si>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</si>
  <si>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</si>
  <si>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</si>
  <si>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</si>
  <si>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</si>
  <si>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</si>
  <si>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</si>
  <si>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</si>
  <si>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</si>
  <si>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</si>
  <si>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</si>
  <si>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</si>
  <si>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</si>
  <si>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</si>
  <si>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</si>
  <si>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</si>
  <si>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</si>
  <si>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</si>
  <si>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</si>
  <si>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</si>
  <si>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</si>
  <si>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</si>
  <si>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</si>
  <si>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</si>
  <si>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</si>
  <si>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</si>
  <si>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</si>
  <si>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</si>
  <si>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</si>
  <si>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</si>
  <si>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</si>
  <si>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</si>
  <si>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</si>
  <si>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</si>
  <si>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</si>
  <si>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</si>
  <si>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</si>
  <si>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</si>
  <si>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</si>
  <si>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</si>
  <si>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</si>
  <si>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</si>
  <si>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</si>
  <si>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</si>
  <si>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</si>
  <si>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</si>
  <si>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</si>
  <si>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</si>
  <si>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</si>
  <si>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</si>
  <si>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</si>
  <si>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</si>
  <si>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</si>
  <si>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</si>
  <si>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</si>
  <si>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</si>
  <si>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</si>
  <si>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</si>
  <si>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</si>
  <si>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</si>
  <si>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</si>
  <si>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</si>
  <si>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</si>
  <si>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</si>
  <si>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</si>
  <si>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</si>
  <si>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</si>
  <si>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</si>
  <si>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</si>
  <si>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</si>
  <si>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</si>
  <si>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</si>
  <si>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</si>
  <si>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</si>
  <si>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</si>
  <si>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</si>
  <si>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</si>
  <si>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</si>
  <si>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</si>
  <si>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</si>
  <si>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</si>
  <si>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</si>
  <si>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</si>
  <si>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</si>
  <si>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</si>
  <si>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</si>
  <si>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</si>
  <si>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</si>
  <si>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</si>
  <si>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</si>
  <si>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</si>
  <si>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</si>
  <si>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</si>
  <si>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</si>
  <si>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</si>
  <si>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</si>
  <si>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</si>
  <si>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</si>
  <si>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</si>
  <si>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</si>
  <si>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</si>
  <si>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</si>
  <si>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</si>
  <si>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</si>
  <si>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</si>
  <si>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</si>
  <si>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</si>
  <si>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</si>
  <si>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</si>
  <si>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</si>
  <si>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</si>
  <si>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</si>
  <si>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</si>
  <si>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</si>
  <si>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</si>
  <si>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</si>
  <si>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</si>
  <si>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</si>
  <si>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</si>
  <si>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</si>
  <si>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</si>
  <si>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</si>
  <si>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</si>
  <si>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</si>
  <si>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</si>
  <si>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</si>
  <si>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</si>
  <si>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</si>
  <si>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</si>
  <si>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</si>
  <si>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</si>
  <si>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</si>
  <si>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</si>
  <si>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</si>
  <si>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</si>
  <si>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</si>
  <si>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</si>
  <si>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</si>
  <si>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</si>
  <si>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</si>
  <si>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</si>
  <si>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</si>
  <si>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</si>
  <si>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</si>
  <si>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</si>
  <si>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</si>
  <si>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</si>
  <si>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</si>
  <si>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</si>
  <si>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</si>
  <si>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</si>
  <si>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</si>
  <si>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</si>
  <si>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</si>
  <si>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</si>
  <si>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</si>
  <si>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</si>
  <si>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</si>
  <si>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</si>
  <si>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</si>
  <si>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</si>
  <si>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</si>
  <si>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</si>
  <si>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</si>
  <si>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</si>
  <si>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</si>
  <si>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</si>
  <si>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</si>
  <si>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</si>
  <si>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</si>
  <si>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</si>
  <si>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</si>
  <si>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</si>
  <si>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</si>
  <si>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</si>
  <si>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</si>
  <si>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</si>
  <si>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</si>
  <si>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</si>
  <si>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</si>
  <si>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</si>
  <si>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</si>
  <si>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</si>
  <si>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</si>
  <si>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</si>
  <si>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</si>
  <si>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</si>
  <si>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</si>
  <si>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</si>
  <si>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</si>
  <si>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</si>
  <si>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</si>
  <si>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</si>
  <si>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</si>
  <si>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</si>
  <si>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</si>
  <si>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</si>
  <si>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</si>
  <si>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</si>
  <si>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</si>
  <si>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</si>
  <si>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</si>
  <si>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</si>
  <si>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</si>
  <si>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</si>
  <si>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</si>
  <si>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</si>
  <si>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</si>
  <si>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</si>
  <si>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</si>
  <si>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</si>
  <si>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</si>
  <si>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</si>
  <si>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</si>
  <si>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</si>
  <si>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</si>
  <si>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</si>
  <si>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</si>
  <si>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</si>
  <si>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</si>
  <si>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</si>
  <si>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</si>
  <si>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</si>
  <si>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</si>
  <si>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</si>
  <si>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</si>
  <si>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</si>
  <si>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</si>
  <si>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</si>
  <si>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</si>
  <si>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</si>
  <si>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</si>
  <si>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</si>
  <si>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</si>
  <si>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</si>
  <si>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</si>
  <si>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</si>
  <si>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</si>
  <si>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</si>
  <si>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</si>
  <si>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</si>
  <si>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</si>
  <si>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</si>
  <si>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</si>
  <si>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</si>
  <si>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</si>
  <si>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</si>
  <si>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</si>
  <si>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</si>
  <si>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</si>
  <si>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</si>
  <si>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</si>
  <si>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</si>
  <si>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</si>
  <si>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</si>
  <si>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</si>
  <si>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</si>
  <si>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</si>
  <si>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</si>
  <si>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</si>
  <si>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</si>
  <si>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</si>
  <si>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</si>
  <si>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</si>
  <si>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</si>
  <si>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</si>
  <si>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</si>
  <si>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</si>
  <si>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</si>
  <si>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</si>
  <si>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</si>
  <si>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</si>
  <si>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</si>
  <si>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</si>
  <si>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</si>
  <si>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</si>
  <si>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</si>
  <si>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</si>
  <si>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</si>
  <si>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</si>
  <si>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</si>
  <si>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</si>
  <si>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</si>
  <si>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</si>
  <si>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</si>
  <si>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</si>
  <si>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</si>
  <si>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</si>
  <si>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</si>
  <si>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</si>
  <si>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</si>
  <si>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</si>
  <si>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</si>
  <si>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</si>
  <si>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</si>
  <si>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</si>
  <si>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</si>
  <si>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</si>
  <si>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</si>
  <si>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</si>
  <si>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</si>
  <si>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</si>
  <si>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</si>
  <si>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</si>
  <si>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</si>
  <si>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</si>
  <si>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</si>
  <si>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</si>
  <si>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</si>
  <si>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</si>
  <si>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</si>
  <si>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</si>
  <si>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</si>
  <si>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</si>
  <si>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</si>
  <si>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</si>
  <si>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</si>
  <si>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</si>
  <si>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</si>
  <si>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</si>
  <si>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</si>
  <si>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</si>
  <si>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</si>
  <si>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</si>
  <si>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</si>
  <si>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</si>
  <si>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</si>
  <si>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</si>
  <si>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</si>
  <si>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</si>
  <si>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</si>
  <si>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</si>
  <si>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</si>
  <si>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</si>
  <si>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</si>
  <si>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</si>
  <si>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</si>
  <si>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</si>
  <si>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</si>
  <si>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</si>
  <si>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</si>
  <si>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</si>
  <si>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</si>
  <si>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</si>
  <si>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</si>
  <si>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</si>
  <si>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</si>
  <si>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</si>
  <si>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</si>
  <si>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</si>
  <si>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</si>
  <si>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</si>
  <si>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</si>
  <si>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</si>
  <si>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</si>
  <si>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</si>
  <si>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</si>
  <si>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</si>
  <si>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</si>
  <si>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</si>
  <si>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</si>
  <si>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</si>
  <si>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</si>
  <si>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</si>
  <si>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</si>
  <si>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</si>
  <si>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</si>
  <si>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</si>
  <si>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</si>
  <si>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</si>
  <si>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</si>
  <si>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</si>
  <si>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</si>
  <si>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</si>
  <si>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</si>
  <si>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</si>
  <si>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</si>
  <si>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</si>
  <si>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</si>
  <si>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</si>
  <si>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</si>
  <si>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</si>
  <si>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</si>
  <si>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</si>
  <si>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</si>
  <si>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</si>
  <si>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</si>
  <si>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</si>
  <si>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</si>
  <si>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</si>
  <si>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</si>
  <si>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</si>
  <si>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</si>
  <si>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</si>
  <si>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</si>
  <si>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</si>
  <si>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</si>
  <si>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</si>
  <si>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</si>
  <si>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</si>
  <si>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</si>
  <si>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</si>
  <si>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</si>
  <si>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</si>
  <si>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</si>
  <si>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</si>
  <si>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</si>
  <si>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</si>
  <si>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</si>
  <si>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</si>
  <si>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</si>
  <si>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</si>
  <si>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</si>
  <si>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</si>
  <si>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</si>
  <si>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</si>
  <si>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</si>
  <si>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</si>
  <si>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</si>
  <si>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</si>
  <si>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</si>
  <si>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</si>
  <si>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</si>
  <si>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</si>
  <si>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</si>
  <si>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</si>
  <si>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</si>
  <si>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</si>
  <si>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</si>
  <si>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</si>
  <si>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</si>
  <si>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</si>
  <si>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</si>
  <si>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</si>
  <si>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</si>
  <si>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</si>
  <si>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</si>
  <si>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</si>
  <si>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</si>
  <si>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</si>
  <si>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</si>
  <si>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</si>
  <si>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</si>
  <si>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</si>
  <si>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</si>
  <si>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</si>
  <si>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</si>
  <si>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</si>
  <si>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</si>
  <si>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</si>
  <si>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</si>
  <si>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</si>
  <si>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</si>
  <si>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</si>
  <si>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</si>
  <si>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</si>
  <si>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</si>
  <si>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</si>
  <si>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</si>
  <si>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</si>
  <si>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</si>
  <si>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</si>
  <si>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</si>
  <si>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</si>
  <si>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</si>
  <si>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</si>
  <si>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</si>
  <si>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</si>
  <si>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</si>
  <si>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</si>
  <si>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</si>
  <si>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</si>
  <si>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</si>
  <si>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</si>
  <si>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</si>
  <si>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</si>
  <si>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</si>
  <si>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</si>
  <si>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</si>
  <si>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</si>
  <si>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</si>
  <si>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</si>
  <si>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</si>
  <si>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</si>
  <si>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</si>
  <si>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</si>
  <si>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</si>
  <si>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</si>
  <si>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</si>
  <si>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</si>
  <si>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</si>
  <si>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</si>
  <si>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</si>
  <si>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</si>
  <si>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</si>
  <si>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</si>
  <si>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</si>
  <si>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</si>
  <si>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</si>
  <si>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</si>
  <si>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</si>
  <si>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</si>
  <si>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</si>
  <si>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</si>
  <si>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</si>
  <si>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</si>
  <si>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</si>
  <si>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</si>
  <si>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</si>
  <si>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</si>
  <si>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</si>
  <si>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</si>
  <si>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</si>
  <si>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</si>
  <si>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</si>
  <si>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</si>
  <si>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</si>
  <si>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</si>
  <si>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</si>
  <si>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</si>
  <si>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</si>
  <si>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</si>
  <si>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</si>
  <si>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</si>
  <si>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</si>
  <si>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</si>
  <si>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</si>
  <si>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</si>
  <si>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</si>
  <si>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</si>
  <si>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</si>
  <si>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</si>
  <si>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</si>
  <si>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</si>
  <si>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</si>
  <si>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</si>
  <si>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</si>
  <si>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</si>
  <si>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</si>
  <si>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</si>
  <si>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</si>
  <si>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</si>
  <si>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</si>
  <si>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</si>
  <si>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</si>
  <si>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</si>
  <si>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</si>
  <si>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</si>
  <si>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</si>
  <si>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</si>
  <si>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</si>
  <si>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</si>
  <si>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</si>
  <si>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</si>
  <si>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</si>
  <si>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</si>
  <si>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</si>
  <si>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</si>
  <si>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</si>
  <si>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</si>
  <si>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</si>
  <si>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</si>
  <si>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</si>
  <si>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</si>
  <si>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</si>
  <si>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</si>
  <si>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</si>
  <si>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</si>
  <si>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</si>
  <si>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</si>
  <si>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</si>
  <si>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</si>
  <si>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</si>
  <si>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</si>
  <si>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</si>
  <si>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</si>
  <si>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</si>
  <si>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</si>
  <si>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</si>
  <si>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</si>
  <si>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</si>
  <si>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</si>
  <si>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</si>
  <si>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</si>
  <si>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</si>
  <si>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</si>
  <si>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</si>
  <si>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</si>
  <si>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</si>
  <si>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</si>
  <si>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</si>
  <si>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</si>
  <si>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</si>
  <si>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</si>
  <si>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</si>
  <si>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</si>
  <si>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</si>
  <si>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</si>
  <si>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</si>
  <si>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</si>
  <si>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</si>
  <si>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</si>
  <si>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</si>
  <si>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</si>
  <si>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</si>
  <si>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</si>
  <si>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</si>
  <si>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</si>
  <si>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</si>
  <si>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</si>
  <si>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</si>
  <si>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</si>
  <si>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</si>
  <si>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</si>
  <si>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</si>
  <si>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</si>
  <si>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</si>
  <si>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</si>
  <si>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</si>
  <si>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</si>
  <si>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</si>
  <si>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</si>
  <si>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</si>
  <si>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</si>
  <si>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</si>
  <si>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</si>
  <si>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</si>
  <si>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</si>
  <si>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</si>
  <si>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</si>
  <si>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</si>
  <si>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</si>
  <si>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</si>
  <si>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</si>
  <si>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</si>
  <si>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</si>
  <si>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</si>
  <si>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</si>
  <si>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</si>
  <si>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</si>
  <si>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</si>
  <si>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</si>
  <si>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</si>
  <si>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</si>
  <si>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</si>
  <si>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</si>
  <si>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</si>
  <si>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</si>
  <si>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</si>
  <si>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</si>
  <si>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</si>
  <si>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</si>
  <si>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</si>
  <si>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</si>
  <si>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</si>
  <si>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</si>
  <si>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</si>
  <si>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</si>
  <si>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</si>
  <si>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</si>
  <si>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</si>
  <si>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</si>
  <si>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</si>
  <si>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</si>
  <si>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</si>
  <si>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</si>
  <si>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</si>
  <si>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</si>
  <si>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</si>
  <si>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</si>
  <si>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</si>
  <si>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</si>
  <si>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</si>
  <si>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</si>
  <si>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</si>
  <si>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</si>
  <si>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</si>
  <si>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</si>
  <si>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</si>
  <si>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</si>
  <si>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</si>
  <si>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</si>
  <si>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</si>
  <si>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</si>
  <si>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</si>
  <si>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</si>
  <si>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</si>
  <si>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</si>
  <si>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</si>
  <si>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</si>
  <si>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</si>
  <si>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</si>
  <si>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</si>
  <si>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</si>
  <si>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</si>
  <si>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</si>
  <si>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</si>
  <si>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</si>
  <si>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</si>
  <si>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</si>
  <si>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</si>
  <si>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</si>
  <si>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</si>
  <si>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</si>
  <si>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</si>
  <si>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</si>
  <si>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</si>
  <si>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</si>
  <si>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</si>
  <si>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</si>
  <si>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</si>
  <si>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</si>
  <si>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</si>
  <si>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</si>
  <si>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</si>
  <si>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</si>
  <si>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</si>
  <si>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</si>
  <si>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</si>
  <si>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</si>
  <si>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</si>
  <si>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</si>
  <si>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</si>
  <si>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</si>
  <si>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</si>
  <si>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</si>
  <si>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</si>
  <si>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</si>
  <si>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</si>
  <si>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</si>
  <si>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</si>
  <si>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</si>
  <si>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</si>
  <si>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</si>
  <si>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</si>
  <si>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</si>
  <si>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</si>
  <si>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</si>
  <si>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</si>
  <si>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</si>
  <si>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</si>
  <si>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</si>
  <si>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</si>
  <si>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</si>
  <si>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</si>
  <si>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</si>
  <si>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</si>
  <si>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</si>
  <si>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</si>
  <si>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</si>
  <si>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</si>
  <si>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</si>
  <si>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</si>
  <si>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</si>
  <si>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</si>
  <si>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</si>
  <si>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</si>
  <si>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</si>
  <si>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</si>
  <si>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</si>
  <si>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</si>
  <si>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</si>
  <si>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</si>
  <si>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</si>
  <si>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</si>
  <si>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</si>
  <si>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</si>
  <si>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</si>
  <si>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</si>
  <si>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</si>
  <si>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</si>
  <si>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</si>
  <si>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</si>
  <si>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</si>
  <si>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</si>
  <si>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</si>
  <si>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</si>
  <si>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</si>
  <si>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</si>
  <si>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</si>
  <si>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</si>
  <si>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</si>
  <si>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</si>
  <si>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</si>
  <si>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</si>
  <si>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</si>
  <si>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</si>
  <si>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</si>
  <si>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</si>
  <si>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</si>
  <si>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</si>
  <si>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</si>
  <si>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</si>
  <si>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</si>
  <si>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</si>
  <si>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</si>
  <si>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</si>
  <si>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</si>
  <si>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</si>
  <si>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</si>
  <si>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</si>
  <si>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</si>
  <si>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</si>
  <si>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</si>
  <si>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</si>
  <si>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</si>
  <si>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</si>
  <si>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</si>
  <si>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</si>
  <si>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</si>
  <si>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</si>
  <si>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</si>
  <si>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</si>
  <si>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</si>
  <si>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</si>
  <si>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</si>
  <si>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</si>
  <si>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</si>
  <si>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</si>
  <si>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</si>
  <si>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</si>
  <si>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</si>
  <si>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</si>
  <si>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</si>
  <si>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</si>
  <si>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</si>
  <si>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</si>
  <si>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</si>
  <si>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</si>
  <si>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</si>
  <si>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</si>
  <si>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</si>
  <si>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</si>
  <si>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</si>
  <si>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</si>
  <si>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</si>
  <si>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</si>
  <si>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</si>
  <si>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</si>
  <si>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</si>
  <si>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</si>
  <si>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</si>
  <si>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</si>
  <si>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</si>
  <si>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</si>
  <si>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</si>
  <si>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</si>
  <si>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</si>
  <si>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</si>
  <si>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</si>
  <si>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</si>
  <si>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</si>
  <si>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</si>
  <si>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</si>
  <si>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</si>
  <si>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</si>
  <si>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</si>
  <si>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</si>
  <si>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</si>
  <si>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</si>
  <si>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</si>
  <si>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</si>
  <si>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</si>
  <si>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</si>
  <si>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</si>
  <si>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</si>
  <si>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</si>
  <si>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</si>
  <si>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</si>
  <si>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</si>
  <si>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</si>
  <si>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</si>
  <si>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</si>
  <si>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</si>
  <si>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</si>
  <si>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</si>
  <si>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</si>
  <si>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</si>
  <si>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</si>
  <si>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</si>
  <si>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</si>
  <si>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</si>
  <si>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</si>
  <si>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</si>
  <si>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</si>
  <si>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</si>
  <si>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</si>
  <si>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</si>
  <si>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</si>
  <si>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</si>
  <si>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</si>
  <si>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</si>
  <si>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</si>
  <si>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</si>
  <si>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</si>
  <si>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</si>
  <si>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</si>
  <si>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</si>
  <si>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</si>
  <si>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</si>
  <si>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</si>
  <si>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</si>
  <si>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</si>
  <si>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</si>
  <si>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</si>
  <si>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</si>
  <si>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</si>
  <si>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</si>
  <si>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</si>
  <si>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</si>
  <si>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</si>
  <si>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</si>
  <si>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</si>
  <si>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</si>
  <si>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</si>
  <si>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</si>
  <si>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</si>
  <si>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</si>
  <si>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</si>
  <si>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</si>
  <si>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</si>
  <si>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</si>
  <si>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</si>
  <si>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</si>
  <si>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</si>
  <si>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</si>
  <si>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</si>
  <si>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</si>
  <si>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</si>
  <si>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</si>
  <si>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</si>
  <si>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</si>
  <si>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</si>
  <si>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</si>
  <si>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</si>
  <si>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</si>
  <si>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</si>
  <si>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</si>
  <si>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</si>
  <si>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</si>
  <si>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</si>
  <si>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</si>
  <si>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</si>
  <si>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</si>
  <si>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</si>
  <si>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</si>
  <si>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</si>
  <si>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</si>
  <si>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</si>
  <si>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</si>
  <si>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</si>
  <si>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</si>
  <si>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</si>
  <si>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</si>
  <si>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</si>
  <si>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</si>
  <si>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</si>
  <si>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</si>
  <si>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</si>
  <si>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</si>
  <si>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</si>
  <si>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</si>
  <si>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</si>
  <si>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</si>
  <si>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</si>
  <si>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</si>
  <si>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</si>
  <si>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</si>
  <si>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</si>
  <si>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</si>
  <si>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</si>
  <si>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</si>
  <si>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</si>
  <si>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</si>
  <si>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</si>
  <si>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</si>
  <si>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</si>
  <si>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</si>
  <si>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</si>
  <si>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</si>
  <si>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</si>
  <si>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</si>
  <si>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</si>
  <si>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</si>
  <si>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</si>
  <si>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</si>
  <si>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</si>
  <si>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</si>
  <si>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</si>
  <si>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</si>
  <si>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</si>
  <si>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</si>
  <si>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</si>
  <si>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</si>
  <si>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</si>
  <si>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</si>
  <si>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</si>
  <si>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</si>
  <si>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</si>
  <si>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</si>
  <si>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</si>
  <si>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</si>
  <si>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</si>
  <si>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</si>
  <si>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</si>
  <si>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</si>
  <si>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</si>
  <si>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</si>
  <si>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</si>
  <si>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</si>
  <si>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</si>
  <si>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</si>
  <si>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</si>
  <si>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</si>
  <si>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</si>
  <si>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</si>
  <si>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</si>
  <si>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</si>
  <si>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</si>
  <si>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</si>
  <si>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</si>
  <si>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</si>
  <si>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</si>
  <si>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</si>
  <si>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</si>
  <si>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</si>
  <si>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</si>
  <si>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</si>
  <si>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</si>
  <si>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</si>
  <si>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</si>
  <si>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</si>
  <si>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</si>
  <si>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</si>
  <si>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</si>
  <si>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</si>
  <si>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</si>
  <si>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</si>
  <si>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</si>
  <si>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</si>
  <si>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</si>
  <si>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</si>
  <si>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</si>
  <si>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</si>
  <si>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</si>
  <si>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</si>
  <si>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</si>
  <si>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</si>
  <si>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</si>
  <si>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</si>
  <si>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</si>
  <si>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</si>
  <si>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</si>
  <si>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</si>
  <si>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</si>
  <si>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</si>
  <si>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</si>
  <si>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</si>
  <si>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</si>
  <si>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</si>
  <si>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</si>
  <si>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</si>
  <si>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</si>
  <si>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</si>
  <si>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</si>
  <si>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</si>
  <si>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</si>
  <si>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</si>
  <si>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</si>
  <si>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</si>
  <si>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</si>
  <si>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</si>
  <si>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</si>
  <si>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</si>
  <si>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</si>
  <si>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</si>
  <si>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</si>
  <si>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</si>
  <si>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</si>
  <si>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</si>
  <si>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</si>
  <si>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</si>
  <si>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</si>
  <si>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</si>
  <si>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</si>
  <si>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</si>
  <si>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</si>
  <si>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</si>
  <si>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</si>
  <si>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</si>
  <si>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</si>
  <si>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</si>
  <si>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</si>
  <si>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</si>
  <si>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</si>
  <si>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</si>
  <si>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</si>
  <si>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</si>
  <si>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</si>
  <si>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</si>
  <si>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</si>
  <si>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</si>
  <si>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</si>
  <si>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</si>
  <si>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</si>
  <si>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</si>
  <si>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</si>
  <si>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</si>
  <si>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</si>
  <si>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</si>
  <si>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</si>
  <si>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</si>
  <si>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</si>
  <si>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</si>
  <si>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</si>
  <si>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</si>
  <si>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</si>
  <si>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</si>
  <si>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</si>
  <si>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</si>
  <si>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</si>
  <si>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</si>
  <si>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</si>
  <si>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</si>
  <si>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</si>
  <si>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</si>
  <si>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</si>
  <si>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</si>
  <si>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</si>
  <si>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</si>
  <si>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</si>
  <si>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</si>
  <si>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</si>
  <si>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</si>
  <si>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</si>
  <si>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</si>
  <si>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</si>
  <si>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</si>
  <si>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</si>
  <si>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</si>
  <si>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</si>
  <si>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</si>
  <si>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</si>
  <si>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</si>
  <si>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</si>
  <si>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</si>
  <si>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</si>
  <si>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</si>
  <si>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</si>
  <si>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</si>
  <si>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</si>
  <si>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</si>
  <si>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</si>
  <si>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</si>
  <si>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</si>
  <si>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</si>
  <si>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</si>
  <si>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</si>
  <si>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</si>
  <si>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</si>
  <si>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</si>
  <si>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</si>
  <si>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</si>
  <si>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</si>
  <si>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</si>
  <si>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</si>
  <si>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</si>
  <si>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</si>
  <si>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</si>
  <si>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</si>
  <si>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</si>
  <si>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</si>
  <si>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</si>
  <si>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</si>
  <si>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</si>
  <si>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</si>
  <si>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</si>
  <si>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</si>
  <si>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</si>
  <si>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</si>
  <si>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</si>
  <si>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</si>
  <si>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</si>
  <si>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</si>
  <si>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</si>
  <si>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</si>
  <si>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</si>
  <si>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</si>
  <si>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</si>
  <si>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</si>
  <si>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</si>
  <si>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</si>
  <si>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</si>
  <si>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</si>
  <si>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</si>
  <si>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</si>
  <si>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</si>
  <si>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</si>
  <si>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</si>
  <si>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</si>
  <si>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</si>
  <si>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</si>
  <si>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</si>
  <si>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</si>
  <si>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</si>
  <si>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</si>
  <si>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</si>
  <si>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</si>
  <si>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</si>
  <si>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</si>
  <si>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</si>
  <si>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</si>
  <si>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</si>
  <si>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</si>
  <si>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</si>
  <si>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</si>
  <si>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</si>
  <si>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</si>
  <si>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</si>
  <si>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</si>
  <si>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</si>
  <si>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</si>
  <si>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</si>
  <si>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</si>
  <si>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</si>
  <si>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</si>
  <si>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</si>
  <si>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</si>
  <si>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</si>
  <si>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</si>
  <si>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</si>
  <si>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</si>
  <si>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</si>
  <si>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</si>
  <si>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</si>
  <si>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</si>
  <si>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</si>
  <si>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</si>
  <si>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</si>
  <si>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</si>
  <si>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</si>
  <si>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</si>
  <si>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</si>
  <si>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</si>
  <si>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</si>
  <si>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</si>
  <si>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</si>
  <si>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</si>
  <si>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</si>
  <si>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</si>
  <si>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</si>
  <si>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</si>
  <si>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</si>
  <si>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</si>
  <si>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</si>
  <si>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</si>
  <si>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</si>
  <si>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</si>
  <si>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</si>
  <si>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</si>
  <si>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</si>
  <si>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</si>
  <si>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</si>
  <si>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</si>
  <si>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</si>
  <si>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</si>
  <si>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</si>
  <si>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</si>
  <si>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</si>
  <si>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</si>
  <si>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</si>
  <si>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</si>
  <si>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</si>
  <si>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</si>
  <si>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</si>
  <si>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</si>
  <si>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</si>
  <si>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</si>
  <si>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</si>
  <si>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</si>
  <si>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</si>
  <si>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</si>
  <si>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</si>
  <si>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</si>
  <si>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</si>
  <si>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</si>
  <si>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</si>
  <si>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</si>
  <si>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</si>
  <si>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</si>
  <si>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</si>
  <si>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</si>
  <si>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</si>
  <si>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</si>
  <si>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</si>
  <si>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</si>
  <si>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</si>
  <si>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</si>
  <si>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</si>
  <si>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</si>
  <si>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</si>
  <si>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</si>
  <si>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</si>
  <si>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</si>
  <si>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</si>
  <si>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</si>
  <si>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</si>
  <si>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</si>
  <si>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</si>
  <si>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</si>
  <si>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</si>
  <si>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</si>
  <si>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</si>
  <si>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</si>
  <si>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</si>
  <si>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</si>
  <si>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</si>
  <si>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</si>
  <si>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</si>
  <si>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</si>
  <si>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</si>
  <si>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</si>
  <si>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</si>
  <si>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</si>
  <si>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</si>
  <si>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</si>
  <si>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</si>
  <si>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</si>
  <si>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</si>
  <si>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</si>
  <si>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</si>
  <si>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</si>
  <si>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</si>
  <si>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</si>
  <si>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</si>
  <si>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</si>
  <si>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</si>
  <si>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</si>
  <si>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</si>
  <si>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</si>
  <si>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</si>
  <si>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</si>
  <si>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</si>
  <si>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</si>
  <si>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</si>
  <si>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</si>
  <si>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</si>
  <si>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</si>
  <si>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</si>
  <si>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</si>
  <si>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</si>
  <si>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</si>
  <si>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</si>
  <si>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</si>
  <si>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</si>
  <si>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</si>
  <si>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</si>
  <si>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</si>
  <si>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</si>
  <si>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</si>
  <si>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</si>
  <si>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</si>
  <si>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</si>
  <si>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</si>
  <si>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</si>
  <si>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</si>
  <si>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</si>
  <si>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</si>
  <si>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</si>
  <si>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</si>
  <si>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</si>
  <si>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</si>
  <si>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</si>
  <si>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</si>
  <si>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</si>
  <si>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</si>
  <si>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</si>
  <si>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</si>
  <si>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</si>
  <si>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</si>
  <si>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</si>
  <si>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</si>
  <si>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</si>
  <si>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</si>
  <si>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</si>
  <si>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</si>
  <si>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</si>
  <si>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</si>
  <si>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</si>
  <si>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</si>
  <si>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</si>
  <si>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</si>
  <si>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</si>
  <si>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</si>
  <si>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</si>
  <si>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</si>
  <si>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</si>
  <si>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</si>
  <si>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</si>
  <si>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</si>
  <si>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</si>
  <si>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</si>
  <si>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</si>
  <si>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</si>
  <si>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</si>
  <si>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</si>
  <si>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</si>
  <si>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</si>
  <si>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</si>
  <si>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</si>
  <si>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</si>
  <si>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</si>
  <si>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</si>
  <si>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</si>
  <si>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</si>
  <si>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</si>
  <si>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</si>
  <si>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</si>
  <si>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</si>
  <si>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</si>
  <si>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</si>
  <si>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</si>
  <si>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</si>
  <si>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</si>
  <si>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</si>
  <si>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</si>
  <si>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</si>
  <si>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</si>
  <si>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</si>
  <si>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</si>
  <si>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</si>
  <si>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</si>
  <si>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</si>
  <si>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</si>
  <si>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</si>
  <si>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</si>
  <si>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</si>
  <si>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</si>
  <si>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</si>
  <si>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</si>
  <si>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</si>
  <si>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</si>
  <si>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</si>
  <si>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</si>
  <si>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</si>
  <si>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</si>
  <si>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</si>
  <si>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</si>
  <si>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</si>
  <si>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</si>
  <si>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</si>
  <si>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</si>
  <si>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</si>
  <si>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</si>
  <si>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</si>
  <si>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</si>
  <si>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</si>
  <si>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</si>
  <si>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</si>
  <si>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</si>
  <si>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</si>
  <si>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</si>
  <si>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</si>
  <si>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</si>
  <si>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</si>
  <si>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</si>
  <si>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</si>
  <si>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</si>
  <si>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</si>
  <si>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</si>
  <si>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</si>
  <si>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</si>
  <si>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</si>
  <si>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</si>
  <si>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</si>
  <si>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</si>
  <si>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</si>
  <si>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</si>
  <si>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</si>
  <si>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</si>
  <si>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</si>
  <si>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</si>
  <si>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</si>
  <si>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</si>
  <si>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</si>
  <si>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</si>
  <si>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</si>
  <si>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</si>
  <si>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</si>
  <si>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</si>
  <si>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</si>
  <si>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</si>
  <si>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</si>
  <si>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</si>
  <si>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</si>
  <si>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</si>
  <si>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</si>
  <si>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</si>
  <si>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</si>
  <si>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</si>
  <si>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</si>
  <si>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</si>
  <si>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</si>
  <si>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</si>
  <si>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</si>
  <si>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</si>
  <si>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</si>
  <si>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</si>
  <si>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</si>
  <si>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</si>
  <si>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</si>
  <si>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</si>
  <si>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</si>
  <si>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</si>
  <si>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</si>
  <si>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</si>
  <si>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</si>
  <si>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</si>
  <si>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</si>
  <si>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</si>
  <si>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</si>
  <si>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</si>
  <si>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</si>
  <si>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</si>
  <si>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</si>
  <si>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</si>
  <si>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</si>
  <si>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</si>
  <si>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</si>
  <si>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</si>
  <si>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</si>
  <si>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</si>
  <si>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</si>
  <si>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</si>
  <si>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</si>
  <si>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</si>
  <si>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</si>
  <si>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</si>
  <si>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</si>
  <si>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</si>
  <si>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</si>
  <si>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</si>
  <si>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</si>
  <si>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</si>
  <si>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</si>
  <si>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</si>
  <si>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</si>
  <si>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</si>
  <si>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</si>
  <si>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</si>
  <si>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</si>
  <si>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</si>
  <si>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</si>
  <si>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</si>
  <si>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</si>
  <si>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</si>
  <si>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</si>
  <si>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</si>
  <si>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</si>
  <si>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</si>
  <si>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</si>
  <si>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</si>
  <si>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</si>
  <si>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</si>
  <si>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</si>
  <si>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</si>
  <si>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</si>
  <si>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</si>
  <si>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</si>
  <si>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</si>
  <si>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</si>
  <si>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</si>
  <si>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</si>
  <si>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</si>
  <si>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</si>
  <si>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</si>
  <si>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</si>
  <si>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</si>
  <si>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</si>
  <si>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</si>
  <si>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</si>
  <si>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</si>
  <si>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</si>
  <si>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</si>
  <si>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</si>
  <si>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</si>
  <si>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</si>
  <si>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</si>
  <si>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</si>
  <si>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</si>
  <si>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</si>
  <si>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</si>
  <si>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</si>
  <si>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</si>
  <si>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</si>
  <si>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</si>
  <si>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</si>
  <si>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</si>
  <si>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</si>
  <si>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</si>
  <si>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</si>
  <si>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</si>
  <si>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</si>
  <si>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</si>
  <si>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</si>
  <si>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</si>
  <si>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</si>
  <si>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</si>
  <si>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</si>
  <si>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</si>
  <si>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</si>
  <si>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</si>
  <si>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</si>
  <si>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</si>
  <si>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</si>
  <si>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</si>
  <si>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</si>
  <si>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</si>
  <si>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</si>
  <si>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</si>
  <si>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</si>
  <si>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</si>
  <si>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</si>
  <si>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</si>
  <si>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</si>
  <si>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</si>
  <si>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</si>
  <si>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</si>
  <si>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</si>
  <si>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</si>
  <si>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</si>
  <si>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</si>
  <si>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</si>
  <si>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</si>
  <si>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</si>
  <si>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</si>
  <si>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</si>
  <si>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</si>
  <si>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</si>
  <si>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</si>
  <si>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</si>
  <si>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</si>
  <si>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</si>
  <si>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</si>
  <si>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</si>
  <si>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</si>
  <si>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</si>
  <si>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</si>
  <si>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</si>
  <si>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</si>
  <si>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</si>
  <si>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</si>
  <si>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</si>
  <si>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</si>
  <si>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</si>
  <si>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</si>
  <si>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</si>
  <si>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</si>
  <si>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</si>
  <si>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</si>
  <si>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</si>
  <si>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</si>
  <si>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</si>
  <si>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</si>
  <si>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</si>
  <si>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</si>
  <si>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</si>
  <si>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</si>
  <si>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</si>
  <si>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</si>
  <si>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</si>
  <si>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</si>
  <si>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</si>
  <si>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</si>
  <si>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</si>
  <si>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</si>
  <si>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</si>
  <si>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</si>
  <si>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</si>
  <si>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</si>
  <si>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</si>
  <si>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</si>
  <si>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</si>
  <si>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</si>
  <si>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</si>
  <si>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</si>
  <si>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</si>
  <si>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</si>
  <si>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</si>
  <si>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</si>
  <si>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</si>
  <si>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</si>
  <si>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</si>
  <si>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</si>
  <si>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</si>
  <si>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</si>
  <si>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</si>
  <si>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</si>
  <si>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</si>
  <si>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</si>
  <si>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</si>
  <si>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</si>
  <si>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</si>
  <si>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</si>
  <si>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</si>
  <si>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</si>
  <si>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</si>
  <si>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</si>
  <si>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</si>
  <si>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</si>
  <si>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</si>
  <si>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</si>
  <si>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</si>
  <si>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</si>
  <si>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</si>
  <si>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</si>
  <si>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</si>
  <si>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</si>
  <si>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</si>
  <si>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</si>
  <si>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</si>
  <si>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</si>
  <si>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</si>
  <si>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</si>
  <si>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</si>
  <si>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</si>
  <si>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</si>
  <si>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</si>
  <si>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</si>
  <si>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</si>
  <si>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</si>
  <si>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</si>
  <si>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</si>
  <si>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</si>
  <si>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</si>
  <si>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</si>
  <si>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</si>
  <si>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</si>
  <si>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</si>
  <si>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</si>
  <si>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</si>
  <si>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</si>
  <si>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</si>
  <si>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</si>
  <si>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</si>
  <si>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</si>
  <si>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</si>
  <si>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</si>
  <si>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</si>
  <si>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</si>
  <si>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</si>
  <si>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</si>
  <si>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</si>
  <si>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</si>
  <si>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</si>
  <si>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</si>
  <si>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</si>
  <si>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</si>
  <si>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</si>
  <si>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</si>
  <si>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</si>
  <si>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</si>
  <si>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</si>
  <si>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</si>
  <si>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</si>
  <si>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</si>
  <si>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</si>
  <si>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</si>
  <si>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</si>
  <si>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</si>
  <si>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</si>
  <si>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</si>
  <si>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</si>
  <si>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</si>
  <si>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</si>
  <si>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</si>
  <si>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</si>
  <si>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</si>
  <si>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</si>
  <si>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</si>
  <si>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</si>
  <si>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</si>
  <si>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</si>
  <si>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</si>
  <si>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</si>
  <si>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</si>
  <si>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</si>
  <si>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</si>
  <si>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</si>
  <si>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</si>
  <si>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</si>
  <si>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</si>
  <si>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</si>
  <si>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</si>
  <si>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</si>
  <si>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</si>
  <si>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</si>
  <si>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</si>
  <si>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</si>
  <si>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</si>
  <si>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</si>
  <si>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</si>
  <si>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</si>
  <si>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</si>
  <si>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</si>
  <si>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</si>
  <si>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</si>
  <si>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</si>
  <si>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</si>
  <si>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</si>
  <si>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</si>
  <si>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</si>
  <si>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</si>
  <si>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</si>
  <si>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</si>
  <si>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</si>
  <si>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</si>
  <si>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</si>
  <si>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</si>
  <si>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</si>
  <si>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</si>
  <si>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</si>
  <si>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</si>
  <si>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</si>
  <si>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</si>
  <si>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</si>
  <si>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</si>
  <si>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</si>
  <si>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</si>
  <si>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</si>
  <si>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</si>
  <si>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</si>
  <si>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</si>
  <si>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</si>
  <si>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</si>
  <si>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</si>
  <si>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</si>
  <si>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</si>
  <si>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</si>
  <si>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</si>
  <si>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</si>
  <si>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</si>
  <si>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</si>
  <si>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</si>
  <si>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</si>
  <si>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</si>
  <si>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</si>
  <si>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</si>
  <si>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</si>
  <si>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</si>
  <si>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</si>
  <si>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</si>
  <si>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</si>
  <si>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</si>
  <si>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</si>
  <si>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</si>
  <si>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</si>
  <si>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</si>
  <si>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</si>
  <si>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</si>
  <si>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</si>
  <si>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</si>
  <si>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</si>
  <si>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</si>
  <si>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</si>
  <si>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</si>
  <si>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</si>
  <si>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</si>
  <si>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</si>
  <si>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</si>
  <si>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</si>
  <si>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</si>
  <si>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</si>
  <si>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</si>
  <si>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</si>
  <si>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</si>
  <si>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</si>
  <si>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</si>
  <si>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</si>
  <si>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</si>
  <si>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</si>
  <si>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</si>
  <si>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</si>
  <si>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</si>
  <si>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</si>
  <si>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</si>
  <si>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</si>
  <si>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</si>
  <si>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</si>
  <si>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</si>
  <si>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</si>
  <si>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</si>
  <si>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</si>
  <si>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</si>
  <si>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</si>
  <si>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</si>
  <si>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</si>
  <si>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</si>
  <si>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</si>
  <si>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</si>
  <si>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</si>
  <si>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</si>
  <si>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</si>
  <si>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</si>
  <si>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</si>
  <si>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</si>
  <si>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</si>
  <si>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</si>
  <si>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</si>
  <si>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</si>
  <si>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</si>
  <si>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</si>
  <si>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</si>
  <si>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</si>
  <si>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</si>
  <si>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</si>
  <si>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</si>
  <si>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</si>
  <si>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</si>
  <si>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</si>
  <si>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</si>
  <si>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</si>
  <si>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</si>
  <si>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</si>
  <si>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</si>
  <si>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</si>
  <si>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</si>
  <si>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</si>
  <si>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</si>
  <si>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</si>
  <si>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</si>
  <si>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</si>
  <si>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</si>
  <si>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</si>
  <si>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</si>
  <si>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</si>
  <si>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</si>
  <si>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</si>
  <si>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</si>
  <si>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</si>
  <si>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</si>
  <si>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</si>
  <si>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</si>
  <si>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</si>
  <si>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</si>
  <si>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</si>
  <si>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</si>
  <si>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</si>
  <si>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</si>
  <si>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</si>
  <si>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</si>
  <si>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</si>
  <si>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</si>
  <si>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</si>
  <si>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</si>
  <si>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</si>
  <si>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</si>
  <si>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</si>
  <si>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</si>
  <si>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</si>
  <si>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</si>
  <si>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</si>
  <si>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</si>
  <si>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</si>
  <si>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</si>
  <si>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</si>
  <si>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</si>
  <si>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</si>
  <si>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</si>
  <si>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</si>
  <si>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</si>
  <si>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</si>
  <si>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</si>
  <si>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</si>
  <si>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</si>
  <si>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</si>
  <si>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</si>
  <si>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</si>
  <si>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</si>
  <si>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</si>
  <si>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</si>
  <si>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</si>
  <si>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</si>
  <si>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</si>
  <si>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</si>
  <si>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</si>
  <si>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</si>
  <si>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</si>
  <si>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</si>
  <si>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</si>
  <si>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</si>
  <si>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</si>
  <si>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</si>
  <si>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</si>
  <si>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</si>
  <si>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</si>
  <si>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</si>
  <si>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</si>
  <si>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</si>
  <si>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</si>
  <si>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</si>
  <si>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</si>
  <si>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</si>
  <si>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</si>
  <si>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</si>
  <si>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</si>
  <si>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</si>
  <si>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</si>
  <si>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</si>
  <si>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</si>
  <si>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</si>
  <si>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</si>
  <si>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</si>
  <si>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</si>
  <si>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</si>
  <si>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</si>
  <si>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</si>
  <si>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</si>
  <si>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</si>
  <si>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</si>
  <si>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</si>
  <si>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</si>
  <si>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</si>
  <si>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</si>
  <si>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</si>
  <si>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</si>
  <si>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</si>
  <si>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</si>
  <si>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</si>
  <si>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</si>
  <si>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</si>
  <si>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</si>
  <si>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</si>
  <si>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</si>
  <si>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</si>
  <si>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</si>
  <si>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</si>
  <si>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</si>
  <si>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</si>
  <si>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</si>
  <si>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</si>
  <si>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</si>
  <si>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</si>
  <si>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</si>
  <si>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</si>
  <si>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</si>
  <si>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</si>
  <si>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</si>
  <si>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</si>
  <si>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</si>
  <si>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</si>
  <si>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</si>
  <si>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</si>
  <si>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</si>
  <si>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</si>
  <si>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</si>
  <si>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</si>
  <si>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</si>
  <si>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</si>
  <si>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</si>
  <si>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</si>
  <si>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</si>
  <si>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</si>
  <si>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</si>
  <si>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</si>
  <si>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</si>
  <si>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</si>
  <si>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</si>
  <si>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</si>
  <si>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</si>
  <si>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</si>
  <si>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</si>
  <si>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</si>
  <si>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</si>
  <si>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</si>
  <si>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</si>
  <si>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</si>
  <si>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</si>
  <si>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</si>
  <si>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</si>
  <si>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</si>
  <si>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</si>
  <si>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</si>
  <si>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</si>
  <si>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</si>
  <si>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</si>
  <si>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</si>
  <si>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</si>
  <si>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</si>
  <si>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</si>
  <si>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</si>
  <si>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</si>
  <si>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</si>
  <si>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</si>
  <si>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</si>
  <si>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</si>
  <si>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</si>
  <si>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</si>
  <si>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</si>
  <si>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</si>
  <si>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</si>
  <si>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</si>
  <si>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</si>
  <si>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</si>
  <si>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</si>
  <si>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</si>
  <si>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</si>
  <si>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</si>
  <si>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</si>
  <si>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</si>
  <si>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</si>
  <si>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</si>
  <si>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</si>
  <si>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</si>
  <si>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</si>
  <si>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</si>
  <si>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</si>
  <si>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</si>
  <si>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</si>
  <si>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</si>
  <si>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</si>
  <si>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</si>
  <si>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</si>
  <si>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</si>
  <si>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</si>
  <si>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</si>
  <si>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</si>
  <si>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</si>
  <si>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</si>
  <si>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</si>
  <si>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</si>
  <si>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</si>
  <si>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</si>
  <si>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</si>
  <si>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</si>
  <si>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</si>
  <si>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</si>
  <si>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</si>
  <si>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</si>
  <si>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</si>
  <si>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</si>
  <si>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</si>
  <si>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</si>
  <si>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</si>
  <si>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</si>
  <si>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</si>
  <si>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</si>
  <si>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</si>
  <si>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</si>
  <si>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</si>
  <si>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</si>
  <si>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</si>
  <si>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</si>
  <si>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</si>
  <si>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</si>
  <si>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</si>
  <si>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</si>
  <si>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</si>
  <si>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</si>
  <si>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</si>
  <si>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</si>
  <si>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</si>
  <si>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</si>
  <si>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</si>
  <si>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</si>
  <si>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</si>
  <si>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</si>
  <si>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</si>
  <si>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</si>
  <si>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</si>
  <si>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</si>
  <si>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</si>
  <si>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</si>
  <si>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</si>
  <si>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</si>
  <si>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</si>
  <si>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</si>
  <si>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</si>
  <si>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</si>
  <si>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</si>
  <si>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</si>
  <si>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</si>
  <si>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</si>
  <si>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</si>
  <si>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</si>
  <si>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</si>
  <si>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</si>
  <si>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</si>
  <si>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</si>
  <si>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</si>
  <si>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</si>
  <si>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</si>
  <si>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</si>
  <si>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</si>
  <si>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</si>
  <si>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</si>
  <si>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</si>
  <si>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</si>
  <si>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</si>
  <si>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</si>
  <si>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</si>
  <si>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</si>
  <si>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</si>
  <si>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</si>
  <si>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</si>
  <si>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</si>
  <si>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</si>
  <si>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</si>
  <si>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</si>
  <si>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</si>
  <si>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</si>
  <si>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</si>
  <si>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</si>
  <si>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</si>
  <si>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</si>
  <si>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</si>
  <si>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</si>
  <si>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</si>
  <si>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</si>
  <si>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</si>
  <si>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</si>
  <si>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</si>
  <si>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</si>
  <si>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</si>
  <si>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</si>
  <si>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</si>
  <si>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</si>
  <si>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</si>
  <si>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</si>
  <si>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</si>
  <si>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</si>
  <si>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</si>
  <si>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</si>
  <si>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</si>
  <si>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</si>
  <si>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</si>
  <si>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</si>
  <si>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</si>
  <si>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</si>
  <si>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</si>
  <si>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</si>
  <si>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</si>
  <si>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</si>
  <si>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</si>
  <si>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</si>
  <si>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</si>
  <si>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</si>
  <si>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</si>
  <si>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</si>
  <si>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</si>
  <si>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</si>
  <si>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</si>
  <si>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</si>
  <si>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</si>
  <si>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</si>
  <si>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</si>
  <si>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</si>
  <si>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</si>
  <si>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</si>
  <si>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</si>
  <si>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</si>
  <si>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</si>
  <si>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</si>
  <si>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</si>
  <si>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</si>
  <si>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</si>
  <si>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</si>
  <si>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</si>
  <si>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</si>
  <si>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</si>
  <si>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</si>
  <si>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</si>
  <si>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</si>
  <si>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</si>
  <si>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</si>
  <si>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</si>
  <si>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</si>
  <si>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</si>
  <si>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</si>
  <si>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</si>
  <si>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</si>
  <si>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</si>
  <si>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</si>
  <si>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</si>
  <si>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</si>
  <si>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</si>
  <si>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</si>
  <si>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</si>
  <si>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</si>
  <si>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</si>
  <si>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</si>
  <si>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</si>
  <si>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</si>
  <si>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</si>
  <si>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</si>
  <si>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</si>
  <si>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</si>
  <si>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</si>
  <si>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</si>
  <si>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</si>
  <si>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</si>
  <si>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</si>
  <si>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</si>
  <si>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</si>
  <si>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</si>
  <si>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</si>
  <si>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</si>
  <si>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</si>
  <si>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</si>
  <si>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</si>
  <si>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</si>
  <si>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</si>
  <si>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</si>
  <si>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</si>
  <si>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</si>
  <si>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</si>
  <si>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</si>
  <si>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</si>
  <si>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</si>
  <si>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</si>
  <si>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</si>
  <si>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</si>
  <si>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</si>
  <si>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</si>
  <si>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</si>
  <si>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</si>
  <si>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</si>
  <si>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</si>
  <si>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</si>
  <si>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</si>
  <si>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</si>
  <si>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</si>
  <si>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</si>
  <si>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</si>
  <si>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</si>
  <si>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</si>
  <si>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</si>
  <si>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</si>
  <si>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</si>
  <si>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</si>
  <si>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</si>
  <si>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</si>
  <si>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</si>
  <si>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</si>
  <si>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</si>
  <si>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</si>
  <si>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</si>
  <si>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</si>
  <si>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</si>
  <si>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</si>
  <si>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</si>
  <si>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</si>
  <si>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</si>
  <si>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</si>
  <si>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</si>
  <si>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</si>
  <si>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</si>
  <si>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</si>
  <si>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</si>
  <si>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</si>
  <si>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</si>
  <si>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</si>
  <si>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</si>
  <si>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</si>
  <si>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</si>
  <si>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</si>
  <si>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</si>
  <si>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</si>
  <si>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</si>
  <si>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</si>
  <si>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</si>
  <si>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</si>
  <si>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</si>
  <si>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</si>
  <si>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</si>
  <si>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</si>
  <si>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</si>
  <si>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</si>
  <si>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</si>
  <si>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</si>
  <si>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</si>
  <si>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</si>
  <si>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</si>
  <si>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</si>
  <si>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</si>
  <si>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</si>
  <si>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</si>
  <si>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</si>
  <si>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</si>
  <si>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</si>
  <si>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</si>
  <si>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</si>
  <si>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</si>
  <si>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</si>
  <si>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</si>
  <si>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</si>
  <si>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</si>
  <si>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</si>
  <si>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</si>
  <si>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</si>
  <si>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</si>
  <si>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</si>
  <si>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</si>
  <si>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</si>
  <si>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</si>
  <si>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</si>
  <si>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</si>
  <si>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</si>
  <si>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</si>
  <si>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</si>
  <si>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</si>
  <si>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</si>
  <si>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</si>
  <si>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</si>
  <si>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</si>
  <si>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</si>
  <si>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</si>
  <si>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</si>
  <si>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</si>
  <si>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</si>
  <si>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</si>
  <si>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</si>
  <si>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</si>
  <si>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</si>
  <si>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</si>
  <si>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</si>
  <si>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</si>
  <si>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</si>
  <si>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</si>
  <si>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</si>
  <si>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</si>
  <si>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</si>
  <si>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</si>
  <si>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</si>
  <si>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</si>
  <si>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</si>
  <si>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</si>
  <si>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</si>
  <si>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</si>
  <si>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</si>
  <si>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</si>
  <si>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</si>
  <si>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</si>
  <si>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</si>
  <si>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</si>
  <si>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</si>
  <si>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</si>
  <si>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</si>
  <si>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</si>
  <si>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</si>
  <si>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</si>
  <si>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</si>
  <si>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</si>
  <si>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</si>
  <si>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</si>
  <si>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</si>
  <si>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</si>
  <si>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</si>
  <si>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</si>
  <si>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</si>
  <si>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</si>
  <si>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</si>
  <si>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</si>
  <si>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</si>
  <si>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</si>
  <si>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</si>
  <si>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</si>
  <si>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</si>
  <si>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</si>
  <si>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</si>
  <si>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</si>
  <si>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</si>
  <si>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</si>
  <si>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</si>
  <si>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</si>
  <si>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</si>
  <si>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</si>
  <si>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</si>
  <si>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</si>
  <si>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</si>
  <si>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</si>
  <si>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</si>
  <si>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</si>
  <si>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</si>
  <si>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</si>
  <si>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</si>
  <si>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</si>
  <si>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</si>
  <si>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</si>
  <si>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</si>
  <si>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</si>
  <si>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</si>
  <si>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</si>
  <si>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</si>
  <si>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</si>
  <si>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</si>
  <si>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</si>
  <si>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</si>
  <si>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</si>
  <si>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</si>
  <si>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</si>
  <si>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</si>
  <si>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</si>
  <si>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</si>
  <si>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</si>
  <si>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</si>
  <si>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</si>
  <si>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</si>
  <si>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</si>
  <si>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</si>
  <si>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</si>
  <si>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</si>
  <si>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</si>
  <si>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</si>
  <si>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</si>
  <si>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</si>
  <si>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</si>
  <si>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</si>
  <si>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</si>
  <si>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</si>
  <si>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</si>
  <si>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</si>
  <si>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</si>
  <si>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</si>
  <si>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</si>
  <si>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</si>
  <si>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</si>
  <si>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</si>
  <si>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</si>
  <si>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</si>
  <si>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</si>
  <si>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</si>
  <si>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</si>
  <si>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</si>
  <si>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</si>
  <si>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</si>
  <si>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</si>
  <si>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</si>
  <si>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</si>
  <si>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</si>
  <si>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</si>
  <si>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</si>
  <si>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</si>
  <si>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</si>
  <si>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</si>
  <si>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</si>
  <si>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</si>
  <si>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</si>
  <si>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</si>
  <si>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</si>
  <si>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</si>
  <si>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</si>
  <si>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</si>
  <si>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</si>
  <si>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</si>
  <si>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</si>
  <si>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</si>
  <si>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</si>
  <si>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</si>
  <si>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</si>
  <si>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</si>
  <si>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</si>
  <si>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</si>
  <si>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</si>
  <si>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</si>
  <si>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</si>
  <si>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</si>
  <si>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</si>
  <si>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</si>
  <si>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</si>
  <si>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</si>
  <si>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</si>
  <si>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</si>
  <si>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</si>
  <si>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</si>
  <si>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</si>
  <si>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</si>
  <si>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</si>
  <si>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</si>
  <si>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</si>
  <si>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</si>
  <si>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</si>
  <si>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</si>
  <si>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</si>
  <si>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</si>
  <si>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</si>
  <si>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</si>
  <si>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</si>
  <si>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</si>
  <si>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</si>
  <si>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</si>
  <si>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</si>
  <si>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</si>
  <si>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</si>
  <si>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</si>
  <si>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</si>
  <si>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</si>
  <si>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</si>
  <si>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</si>
  <si>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</si>
  <si>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</si>
  <si>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</si>
  <si>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</si>
  <si>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</si>
  <si>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</si>
  <si>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</si>
  <si>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</si>
  <si>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</si>
  <si>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</si>
  <si>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</si>
  <si>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</si>
  <si>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</si>
  <si>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</si>
  <si>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</si>
  <si>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</si>
  <si>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</si>
  <si>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</si>
  <si>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</si>
  <si>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</si>
  <si>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</si>
  <si>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</si>
  <si>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</si>
  <si>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</si>
  <si>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</si>
  <si>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</si>
  <si>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</si>
  <si>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</si>
  <si>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</si>
  <si>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</si>
  <si>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</si>
  <si>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</si>
  <si>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</si>
  <si>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</si>
  <si>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</si>
  <si>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</si>
  <si>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</si>
  <si>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</si>
  <si>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</si>
  <si>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</si>
  <si>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</si>
  <si>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</si>
  <si>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</si>
  <si>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</si>
  <si>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</si>
  <si>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</si>
  <si>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</si>
  <si>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</si>
  <si>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</si>
  <si>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</si>
  <si>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</si>
  <si>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</si>
  <si>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</si>
  <si>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</si>
  <si>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</si>
  <si>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</si>
  <si>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</si>
  <si>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</si>
  <si>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</si>
  <si>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</si>
  <si>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</si>
  <si>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</si>
  <si>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</si>
  <si>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</si>
  <si>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</si>
  <si>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</si>
  <si>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</si>
  <si>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</si>
  <si>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</si>
  <si>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</si>
  <si>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</si>
  <si>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</si>
  <si>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</si>
  <si>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</si>
  <si>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</si>
  <si>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</si>
  <si>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</si>
  <si>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</si>
  <si>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</si>
  <si>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</si>
  <si>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</si>
  <si>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</si>
  <si>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</si>
  <si>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</si>
  <si>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</si>
  <si>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</si>
  <si>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</si>
  <si>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</si>
  <si>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</si>
  <si>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</si>
  <si>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</si>
  <si>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</si>
  <si>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</si>
  <si>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</si>
  <si>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</si>
  <si>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</si>
  <si>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</si>
  <si>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</si>
  <si>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</si>
  <si>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</si>
  <si>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</si>
  <si>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</si>
  <si>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</si>
  <si>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</si>
  <si>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</si>
  <si>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</si>
  <si>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</si>
  <si>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</si>
  <si>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</si>
  <si>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</si>
  <si>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</si>
  <si>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</si>
  <si>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</si>
  <si>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</si>
  <si>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</si>
  <si>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</si>
  <si>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</si>
  <si>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</si>
  <si>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</si>
  <si>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</si>
  <si>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</si>
  <si>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</si>
  <si>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</si>
  <si>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</si>
  <si>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</si>
  <si>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</si>
  <si>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</si>
  <si>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</si>
  <si>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</si>
  <si>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</si>
  <si>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</si>
  <si>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</si>
  <si>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</si>
  <si>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</si>
  <si>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</si>
  <si>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</si>
  <si>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</si>
  <si>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</si>
  <si>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</si>
  <si>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</si>
  <si>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</si>
  <si>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</si>
  <si>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</si>
  <si>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</si>
  <si>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</si>
  <si>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</si>
  <si>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</si>
  <si>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</si>
  <si>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</si>
  <si>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</si>
  <si>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</si>
  <si>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</si>
  <si>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</si>
  <si>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</si>
  <si>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</si>
  <si>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</si>
  <si>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</si>
  <si>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</si>
  <si>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</si>
  <si>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</si>
  <si>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</si>
  <si>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</si>
  <si>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</si>
  <si>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</si>
  <si>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</si>
  <si>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</si>
  <si>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</si>
  <si>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</si>
  <si>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</si>
  <si>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</si>
  <si>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</si>
  <si>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</si>
  <si>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</si>
  <si>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</si>
  <si>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</si>
  <si>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</si>
  <si>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</si>
  <si>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</si>
  <si>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</si>
  <si>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</si>
  <si>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</si>
  <si>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</si>
  <si>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</si>
  <si>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</si>
  <si>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</si>
  <si>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</si>
  <si>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</si>
  <si>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</si>
  <si>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</si>
  <si>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</si>
  <si>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</si>
  <si>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</si>
  <si>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</si>
  <si>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</si>
  <si>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</si>
  <si>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</si>
  <si>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</si>
  <si>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</si>
  <si>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</si>
  <si>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</si>
  <si>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</si>
  <si>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</si>
  <si>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</si>
  <si>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</si>
  <si>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</si>
  <si>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</si>
  <si>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</si>
  <si>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</si>
  <si>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</si>
  <si>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</si>
  <si>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</si>
  <si>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</si>
  <si>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</si>
  <si>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</si>
  <si>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</si>
  <si>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</si>
  <si>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</si>
  <si>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</si>
  <si>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</si>
  <si>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</si>
  <si>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</si>
  <si>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</si>
  <si>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</si>
  <si>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</si>
  <si>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</si>
  <si>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</si>
  <si>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</si>
  <si>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</si>
  <si>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</si>
  <si>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</si>
  <si>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</si>
  <si>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</si>
  <si>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</si>
  <si>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</si>
  <si>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</si>
  <si>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</si>
  <si>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</si>
  <si>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</si>
  <si>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</si>
  <si>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</si>
  <si>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</si>
  <si>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</si>
  <si>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</si>
  <si>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</si>
  <si>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</si>
  <si>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</si>
  <si>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</si>
  <si>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</si>
  <si>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</si>
  <si>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</si>
  <si>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</si>
  <si>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</si>
  <si>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</si>
  <si>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</si>
  <si>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</si>
  <si>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</si>
  <si>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</si>
  <si>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</si>
  <si>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</si>
  <si>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</si>
  <si>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</si>
  <si>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</si>
  <si>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</si>
  <si>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</si>
  <si>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</si>
  <si>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</si>
  <si>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</si>
  <si>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</si>
  <si>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</si>
  <si>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</si>
  <si>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</si>
  <si>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</si>
  <si>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</si>
  <si>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</si>
  <si>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</si>
  <si>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</si>
  <si>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</si>
  <si>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</si>
  <si>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</si>
  <si>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</si>
  <si>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</si>
  <si>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</si>
  <si>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</si>
  <si>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</si>
  <si>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</si>
  <si>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</si>
  <si>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</si>
  <si>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</si>
  <si>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</si>
  <si>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</si>
  <si>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</si>
  <si>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</si>
  <si>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</si>
  <si>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</si>
  <si>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</si>
  <si>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</si>
  <si>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</si>
  <si>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</si>
  <si>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</si>
  <si>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</si>
  <si>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</si>
  <si>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</si>
  <si>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</si>
  <si>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</si>
  <si>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</si>
  <si>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</si>
  <si>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</si>
  <si>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</si>
  <si>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</si>
  <si>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</si>
  <si>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</si>
  <si>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</si>
  <si>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</si>
  <si>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</si>
  <si>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</si>
  <si>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</si>
  <si>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</si>
  <si>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</si>
  <si>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</si>
  <si>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</si>
  <si>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</si>
  <si>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</si>
  <si>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</si>
  <si>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</si>
  <si>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</si>
  <si>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</si>
  <si>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</si>
  <si>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</si>
  <si>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</si>
  <si>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</si>
  <si>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</si>
  <si>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</si>
  <si>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</si>
  <si>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</si>
  <si>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</si>
  <si>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</si>
  <si>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</si>
  <si>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</si>
  <si>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</si>
  <si>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</si>
  <si>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</si>
  <si>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</si>
  <si>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</si>
  <si>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</si>
  <si>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</si>
  <si>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</si>
  <si>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</si>
  <si>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</si>
  <si>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</si>
  <si>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</si>
  <si>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</si>
  <si>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</si>
  <si>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</si>
  <si>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</si>
  <si>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</si>
  <si>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</si>
  <si>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</si>
  <si>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</si>
  <si>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</si>
  <si>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</si>
  <si>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</si>
  <si>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</si>
  <si>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</si>
  <si>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</si>
  <si>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</si>
  <si>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</si>
  <si>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</si>
  <si>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</si>
  <si>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</si>
  <si>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</si>
  <si>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</si>
  <si>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</si>
  <si>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</si>
  <si>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</si>
  <si>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</si>
  <si>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</si>
  <si>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</si>
  <si>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</si>
  <si>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</si>
  <si>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</si>
  <si>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</si>
  <si>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</si>
  <si>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</si>
  <si>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</si>
  <si>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</si>
  <si>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</si>
  <si>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</si>
  <si>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</si>
  <si>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</si>
  <si>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</si>
  <si>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</si>
  <si>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</si>
  <si>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</si>
  <si>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</si>
  <si>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</si>
  <si>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</si>
  <si>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</si>
  <si>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</si>
  <si>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</si>
  <si>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</si>
  <si>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</si>
  <si>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</si>
  <si>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</si>
  <si>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</si>
  <si>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</si>
  <si>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</si>
  <si>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</si>
  <si>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</si>
  <si>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</si>
  <si>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</si>
  <si>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</si>
  <si>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</si>
  <si>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</si>
  <si>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</si>
  <si>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</si>
  <si>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</si>
  <si>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</si>
  <si>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</si>
  <si>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</si>
  <si>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</si>
  <si>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</si>
  <si>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</si>
  <si>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</si>
  <si>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</si>
  <si>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</si>
  <si>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</si>
  <si>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</si>
  <si>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</si>
  <si>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</si>
  <si>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</si>
  <si>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</si>
  <si>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</si>
  <si>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</si>
  <si>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</si>
  <si>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</si>
  <si>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</si>
  <si>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</si>
  <si>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</si>
  <si>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</si>
  <si>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</si>
  <si>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</si>
  <si>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</si>
  <si>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</si>
  <si>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</si>
  <si>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</si>
  <si>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</si>
  <si>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</si>
  <si>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</si>
  <si>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</si>
  <si>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</si>
  <si>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</si>
  <si>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</si>
  <si>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</si>
  <si>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</si>
  <si>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</si>
  <si>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</si>
  <si>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</si>
  <si>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</si>
  <si>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</si>
  <si>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</si>
  <si>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</si>
  <si>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</si>
  <si>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</si>
  <si>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</si>
  <si>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</si>
  <si>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</si>
  <si>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</si>
  <si>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</si>
  <si>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</si>
  <si>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</si>
  <si>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</si>
  <si>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</si>
  <si>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</si>
  <si>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</si>
  <si>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</si>
  <si>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</si>
  <si>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</si>
  <si>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</si>
  <si>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</si>
  <si>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</si>
  <si>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</si>
  <si>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</si>
  <si>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</si>
  <si>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</si>
  <si>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</si>
  <si>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</si>
  <si>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</si>
  <si>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</si>
  <si>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</si>
  <si>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</si>
  <si>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</si>
  <si>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</si>
  <si>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</si>
  <si>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</si>
  <si>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</si>
  <si>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</si>
  <si>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</si>
  <si>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</si>
  <si>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</si>
  <si>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</si>
  <si>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</si>
  <si>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</si>
  <si>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</si>
  <si>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</si>
  <si>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</si>
  <si>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</si>
  <si>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</si>
  <si>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</si>
  <si>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</si>
  <si>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</si>
  <si>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</si>
  <si>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</si>
  <si>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</si>
  <si>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</si>
  <si>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</si>
  <si>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</si>
  <si>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</si>
  <si>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</si>
  <si>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</si>
  <si>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</si>
  <si>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</si>
  <si>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</si>
  <si>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</si>
  <si>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</si>
  <si>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</si>
  <si>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</si>
  <si>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</si>
  <si>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</si>
  <si>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</si>
  <si>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</si>
  <si>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</si>
  <si>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</si>
  <si>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</si>
  <si>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</si>
  <si>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</si>
  <si>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</si>
  <si>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</si>
  <si>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</si>
  <si>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</si>
  <si>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</si>
  <si>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</si>
  <si>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</si>
  <si>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</si>
  <si>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</si>
  <si>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</si>
  <si>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</si>
  <si>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</si>
  <si>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</si>
  <si>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</si>
  <si>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</si>
  <si>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</si>
  <si>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</si>
  <si>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</si>
  <si>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</si>
  <si>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</si>
  <si>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</si>
  <si>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</si>
  <si>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</si>
  <si>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</si>
  <si>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</si>
  <si>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</si>
  <si>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</si>
  <si>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</si>
  <si>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</si>
  <si>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</si>
  <si>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</si>
  <si>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</si>
  <si>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</si>
  <si>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</si>
  <si>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</si>
  <si>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</si>
  <si>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</si>
  <si>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</si>
  <si>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</si>
  <si>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</si>
  <si>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</si>
  <si>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</si>
  <si>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</si>
  <si>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</si>
  <si>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</si>
  <si>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</si>
  <si>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</si>
  <si>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</si>
  <si>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</si>
  <si>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</si>
  <si>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</si>
  <si>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</si>
  <si>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</si>
  <si>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</si>
  <si>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</si>
  <si>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</si>
  <si>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</si>
  <si>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</si>
  <si>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</si>
  <si>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</si>
  <si>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</si>
  <si>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</si>
  <si>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</si>
  <si>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</si>
  <si>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</si>
  <si>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</si>
  <si>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</si>
  <si>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</si>
  <si>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</si>
  <si>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</si>
  <si>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</si>
  <si>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</si>
  <si>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</si>
  <si>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</si>
  <si>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</si>
  <si>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</si>
  <si>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</si>
  <si>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</si>
  <si>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</si>
  <si>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</si>
  <si>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</si>
  <si>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</si>
  <si>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</si>
  <si>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</si>
  <si>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</si>
  <si>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</si>
  <si>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</si>
  <si>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</si>
  <si>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</si>
  <si>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</si>
  <si>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</si>
  <si>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</si>
  <si>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</si>
  <si>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</si>
  <si>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</si>
  <si>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</si>
  <si>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</si>
  <si>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</si>
  <si>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</si>
  <si>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</si>
  <si>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</si>
  <si>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</si>
  <si>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</si>
  <si>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</si>
  <si>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</si>
  <si>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</si>
  <si>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</si>
  <si>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</si>
  <si>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</si>
  <si>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</si>
  <si>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</si>
  <si>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</si>
  <si>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</si>
  <si>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</si>
  <si>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</si>
  <si>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</si>
  <si>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</si>
  <si>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</si>
  <si>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</si>
  <si>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</si>
  <si>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</si>
  <si>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</si>
  <si>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</si>
  <si>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</si>
  <si>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</si>
  <si>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</si>
  <si>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</si>
  <si>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</si>
  <si>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</si>
  <si>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</si>
  <si>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</si>
  <si>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</si>
  <si>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</si>
  <si>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</si>
  <si>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</si>
  <si>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</si>
  <si>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</si>
  <si>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</si>
  <si>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</si>
  <si>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</si>
  <si>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</si>
  <si>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</si>
  <si>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</si>
  <si>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</si>
  <si>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</si>
  <si>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</si>
  <si>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</si>
  <si>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</si>
  <si>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</si>
  <si>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</si>
  <si>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</si>
  <si>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</si>
  <si>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</si>
  <si>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</si>
  <si>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</si>
  <si>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</si>
  <si>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</si>
  <si>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</si>
  <si>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</si>
  <si>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</si>
  <si>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</si>
  <si>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</si>
  <si>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</si>
  <si>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</si>
  <si>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</si>
  <si>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</si>
  <si>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</si>
  <si>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</si>
  <si>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</si>
  <si>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</si>
  <si>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</si>
  <si>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</si>
  <si>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</si>
  <si>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</si>
  <si>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</si>
  <si>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</si>
  <si>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</si>
  <si>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</si>
  <si>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</si>
  <si>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</si>
  <si>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</si>
  <si>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</si>
  <si>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</si>
  <si>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</si>
  <si>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</si>
  <si>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</si>
  <si>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</si>
  <si>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</si>
  <si>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</si>
  <si>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</si>
  <si>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</si>
  <si>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</si>
  <si>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</si>
  <si>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</si>
  <si>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</si>
  <si>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</si>
  <si>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</si>
  <si>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</si>
  <si>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</si>
  <si>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</si>
  <si>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</si>
  <si>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</si>
  <si>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</si>
  <si>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</si>
  <si>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</si>
  <si>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</si>
  <si>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</si>
  <si>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</si>
  <si>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</si>
  <si>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</si>
  <si>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</si>
  <si>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</si>
  <si>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</si>
  <si>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</si>
  <si>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</si>
  <si>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</si>
  <si>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</si>
  <si>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</si>
  <si>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</si>
  <si>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</si>
  <si>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</si>
  <si>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</si>
  <si>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</si>
  <si>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</si>
  <si>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</si>
  <si>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</si>
  <si>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</si>
  <si>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</si>
  <si>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</si>
  <si>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</si>
  <si>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</si>
  <si>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</si>
  <si>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</si>
  <si>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</si>
  <si>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</si>
  <si>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</si>
  <si>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</si>
  <si>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</si>
  <si>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</si>
  <si>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</si>
  <si>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</si>
  <si>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</si>
  <si>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</si>
  <si>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</si>
  <si>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</si>
  <si>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</si>
  <si>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</si>
  <si>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</si>
  <si>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</si>
  <si>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</si>
  <si>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</si>
  <si>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</si>
  <si>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</si>
  <si>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</si>
  <si>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</si>
  <si>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</si>
  <si>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</si>
  <si>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</si>
  <si>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</si>
  <si>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</si>
  <si>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</si>
  <si>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</si>
  <si>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</si>
  <si>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</si>
  <si>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</si>
  <si>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</si>
  <si>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</si>
  <si>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</si>
  <si>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</si>
  <si>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</si>
  <si>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</si>
  <si>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</si>
  <si>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</si>
  <si>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</si>
  <si>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</si>
  <si>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</si>
  <si>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</si>
  <si>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</si>
  <si>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</si>
  <si>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</si>
  <si>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</si>
  <si>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</si>
  <si>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</si>
  <si>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</si>
  <si>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</si>
  <si>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</si>
  <si>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</si>
  <si>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</si>
  <si>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</si>
  <si>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</si>
  <si>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</si>
  <si>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</si>
  <si>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</si>
  <si>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</si>
  <si>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</si>
  <si>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</si>
  <si>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</si>
  <si>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</si>
  <si>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</si>
  <si>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</si>
  <si>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</si>
  <si>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</si>
  <si>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</si>
  <si>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</si>
  <si>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</si>
  <si>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</si>
  <si>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</si>
  <si>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</si>
  <si>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</si>
  <si>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</si>
  <si>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</si>
  <si>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</si>
  <si>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</si>
  <si>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</si>
  <si>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</si>
  <si>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</si>
  <si>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</si>
  <si>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</si>
  <si>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</si>
  <si>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</si>
  <si>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</si>
  <si>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</si>
  <si>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</si>
  <si>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</si>
  <si>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</si>
  <si>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</si>
  <si>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</si>
  <si>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</si>
  <si>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</si>
  <si>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</si>
  <si>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</si>
  <si>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</si>
  <si>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</si>
  <si>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</si>
  <si>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</si>
  <si>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</si>
  <si>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</si>
  <si>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</si>
  <si>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</si>
  <si>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</si>
  <si>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</si>
  <si>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</si>
  <si>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</si>
  <si>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</si>
  <si>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</si>
  <si>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</si>
  <si>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</si>
  <si>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</si>
  <si>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</si>
  <si>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</si>
  <si>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</si>
  <si>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</si>
  <si>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</si>
  <si>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</si>
  <si>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</si>
  <si>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</si>
  <si>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</si>
  <si>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</si>
  <si>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</si>
  <si>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</si>
  <si>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</si>
  <si>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</si>
  <si>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</si>
  <si>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</si>
  <si>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</si>
  <si>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</si>
  <si>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</si>
  <si>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</si>
  <si>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</si>
  <si>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</si>
  <si>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</si>
  <si>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</si>
  <si>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</si>
  <si>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</si>
  <si>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</si>
  <si>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</si>
  <si>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</si>
  <si>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</si>
  <si>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</si>
  <si>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</si>
  <si>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</si>
  <si>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</si>
  <si>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</si>
  <si>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</si>
  <si>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</si>
  <si>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</si>
  <si>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</si>
  <si>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</si>
  <si>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</si>
  <si>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</si>
  <si>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</si>
  <si>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</si>
  <si>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</si>
  <si>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</si>
  <si>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</si>
  <si>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</si>
  <si>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</si>
  <si>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</si>
  <si>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</si>
  <si>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</si>
  <si>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</si>
  <si>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</si>
  <si>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</si>
  <si>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</si>
  <si>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</si>
  <si>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</si>
  <si>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</si>
  <si>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</si>
  <si>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</si>
  <si>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</si>
  <si>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</si>
  <si>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</si>
  <si>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</si>
  <si>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</si>
  <si>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</si>
  <si>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</si>
  <si>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</si>
  <si>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</si>
  <si>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</si>
  <si>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</si>
  <si>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</si>
  <si>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</si>
  <si>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</si>
  <si>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</si>
  <si>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</si>
  <si>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</si>
  <si>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</si>
  <si>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</si>
  <si>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</si>
  <si>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</si>
  <si>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</si>
  <si>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</si>
  <si>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</si>
  <si>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</si>
  <si>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</si>
  <si>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</si>
  <si>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</si>
  <si>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</si>
  <si>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</si>
  <si>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</si>
  <si>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</si>
  <si>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</si>
  <si>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</si>
  <si>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</si>
  <si>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</si>
  <si>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</si>
  <si>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</si>
  <si>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</si>
  <si>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</si>
  <si>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</si>
  <si>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</si>
  <si>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</si>
  <si>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</si>
  <si>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</si>
  <si>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</si>
  <si>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</si>
  <si>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</si>
  <si>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</si>
  <si>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</si>
  <si>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</si>
  <si>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</si>
  <si>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</si>
  <si>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</si>
  <si>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</si>
  <si>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</si>
  <si>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</si>
  <si>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</si>
  <si>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</si>
  <si>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</si>
  <si>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</si>
  <si>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</si>
  <si>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</si>
  <si>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</si>
  <si>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</si>
  <si>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</si>
  <si>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</si>
  <si>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</si>
  <si>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</si>
  <si>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</si>
  <si>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</si>
  <si>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</si>
  <si>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</si>
  <si>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</si>
  <si>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</si>
  <si>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</si>
  <si>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</si>
  <si>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</si>
  <si>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</si>
  <si>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</si>
  <si>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</si>
  <si>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</si>
  <si>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</si>
  <si>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</si>
  <si>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</si>
  <si>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</si>
  <si>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</si>
  <si>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</si>
  <si>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</si>
  <si>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</si>
  <si>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</si>
  <si>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</si>
  <si>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</si>
  <si>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</si>
  <si>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</si>
  <si>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</si>
  <si>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</si>
  <si>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</si>
  <si>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</si>
  <si>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</si>
  <si>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</si>
  <si>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</si>
  <si>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</si>
  <si>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</si>
  <si>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</si>
  <si>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</si>
  <si>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</si>
  <si>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</si>
  <si>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</si>
  <si>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</si>
  <si>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</si>
  <si>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</si>
  <si>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</si>
  <si>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</si>
  <si>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</si>
  <si>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</si>
  <si>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</si>
  <si>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</si>
  <si>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</si>
  <si>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</si>
  <si>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</si>
  <si>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</si>
  <si>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</si>
  <si>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</si>
  <si>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</si>
  <si>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</si>
  <si>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</si>
  <si>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</si>
  <si>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</si>
  <si>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</si>
  <si>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</si>
  <si>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</si>
  <si>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</si>
  <si>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</si>
  <si>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</si>
  <si>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</si>
  <si>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</si>
  <si>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</si>
  <si>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</si>
  <si>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</si>
  <si>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</si>
  <si>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</si>
  <si>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</si>
  <si>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</si>
  <si>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</si>
  <si>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</si>
  <si>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</si>
  <si>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</si>
  <si>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</si>
  <si>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</si>
  <si>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</si>
  <si>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</si>
  <si>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</si>
  <si>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</si>
  <si>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</si>
  <si>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</si>
  <si>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</si>
  <si>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</si>
  <si>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</si>
  <si>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</si>
  <si>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</si>
  <si>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</si>
  <si>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</si>
  <si>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</si>
  <si>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</si>
  <si>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</si>
  <si>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</si>
  <si>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</si>
  <si>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</si>
  <si>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</si>
  <si>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</si>
  <si>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</si>
  <si>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</si>
  <si>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</si>
  <si>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</si>
  <si>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</si>
  <si>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</si>
  <si>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</si>
  <si>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</si>
  <si>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</si>
  <si>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</si>
  <si>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</si>
  <si>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</si>
  <si>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</si>
  <si>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</si>
  <si>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</si>
  <si>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</si>
  <si>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</si>
  <si>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</si>
  <si>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</si>
  <si>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</si>
  <si>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</si>
  <si>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</si>
  <si>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</si>
  <si>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</si>
  <si>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</si>
  <si>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</si>
  <si>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</si>
  <si>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</si>
  <si>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</si>
  <si>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</si>
  <si>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</si>
  <si>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</si>
  <si>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</si>
  <si>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</si>
  <si>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</si>
  <si>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</si>
  <si>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</si>
  <si>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</si>
  <si>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</si>
  <si>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</si>
  <si>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</si>
  <si>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</si>
  <si>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</si>
  <si>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</si>
  <si>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</si>
  <si>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</si>
  <si>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</si>
  <si>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</si>
  <si>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</si>
  <si>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</si>
  <si>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</si>
  <si>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</si>
  <si>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</si>
  <si>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</si>
  <si>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</si>
  <si>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</si>
  <si>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</si>
  <si>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</si>
  <si>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</si>
  <si>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</si>
  <si>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</si>
  <si>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</si>
  <si>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</si>
  <si>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</si>
  <si>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</si>
  <si>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</si>
  <si>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</si>
  <si>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</si>
  <si>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</si>
  <si>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</si>
  <si>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</si>
  <si>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</si>
  <si>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</si>
  <si>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</si>
  <si>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</si>
  <si>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</si>
  <si>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</si>
  <si>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</si>
  <si>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</si>
  <si>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</si>
  <si>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</si>
  <si>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</si>
  <si>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</si>
  <si>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</si>
  <si>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</si>
  <si>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</si>
  <si>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</si>
  <si>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</si>
  <si>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</si>
  <si>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</si>
  <si>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</si>
  <si>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</si>
  <si>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</si>
  <si>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</si>
  <si>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</si>
  <si>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</si>
  <si>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</si>
  <si>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</si>
  <si>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</si>
  <si>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</si>
  <si>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</si>
  <si>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</si>
  <si>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</si>
  <si>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</si>
  <si>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</si>
  <si>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</si>
  <si>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</si>
  <si>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</si>
  <si>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</si>
  <si>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</si>
  <si>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</si>
  <si>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</si>
  <si>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</si>
  <si>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</si>
  <si>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</si>
  <si>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</si>
  <si>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</si>
  <si>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</si>
  <si>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</si>
  <si>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</si>
  <si>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</si>
  <si>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</si>
  <si>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</si>
  <si>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</si>
  <si>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</si>
  <si>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</si>
  <si>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</si>
  <si>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</si>
  <si>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</si>
  <si>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</si>
  <si>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</si>
  <si>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</si>
  <si>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</si>
  <si>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</si>
  <si>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</si>
  <si>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</si>
  <si>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</si>
  <si>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</si>
  <si>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</si>
  <si>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</si>
  <si>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</si>
  <si>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</si>
  <si>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</si>
  <si>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</si>
  <si>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</si>
  <si>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</si>
  <si>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</si>
  <si>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</si>
  <si>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</si>
  <si>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</si>
  <si>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</si>
  <si>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</si>
  <si>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</si>
  <si>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</si>
  <si>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</si>
  <si>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</si>
  <si>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</si>
  <si>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</si>
  <si>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</si>
  <si>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</si>
  <si>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</si>
  <si>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</si>
  <si>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</si>
  <si>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</si>
  <si>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</si>
  <si>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</si>
  <si>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</si>
  <si>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</si>
  <si>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</si>
  <si>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</si>
  <si>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</si>
  <si>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</si>
  <si>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</si>
  <si>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</si>
  <si>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</si>
  <si>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</si>
  <si>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</si>
  <si>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</si>
  <si>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</si>
  <si>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</si>
  <si>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</si>
  <si>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</si>
  <si>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</si>
  <si>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</si>
  <si>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</si>
  <si>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</si>
  <si>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</si>
  <si>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</si>
  <si>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</si>
  <si>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</si>
  <si>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</si>
  <si>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</si>
  <si>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</si>
  <si>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</si>
  <si>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</si>
  <si>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</si>
  <si>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</si>
  <si>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</si>
  <si>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</si>
  <si>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</si>
  <si>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</si>
  <si>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</si>
  <si>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</si>
  <si>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</si>
  <si>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</si>
  <si>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</si>
  <si>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</si>
  <si>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</si>
  <si>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</si>
  <si>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</si>
  <si>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</si>
  <si>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</si>
  <si>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</si>
  <si>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</si>
  <si>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</si>
  <si>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</si>
  <si>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</si>
  <si>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</si>
  <si>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</si>
  <si>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</si>
  <si>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</si>
  <si>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</si>
  <si>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</si>
  <si>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</si>
  <si>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</si>
  <si>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</si>
  <si>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</si>
  <si>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</si>
  <si>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</si>
  <si>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</si>
  <si>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</si>
  <si>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</si>
  <si>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</si>
  <si>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</si>
  <si>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</si>
  <si>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</si>
  <si>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</si>
  <si>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</si>
  <si>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</si>
  <si>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</si>
  <si>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</si>
  <si>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</si>
  <si>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</si>
  <si>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</si>
  <si>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</si>
  <si>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</si>
  <si>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</si>
  <si>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</si>
  <si>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</si>
  <si>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</si>
  <si>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</si>
  <si>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</si>
  <si>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</si>
  <si>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</si>
  <si>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</si>
  <si>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</si>
  <si>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</si>
  <si>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</si>
  <si>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</si>
  <si>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</si>
  <si>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</si>
  <si>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</si>
  <si>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</si>
  <si>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</si>
  <si>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</si>
  <si>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</si>
  <si>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</si>
  <si>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</si>
  <si>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</si>
  <si>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</si>
  <si>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</si>
  <si>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</si>
  <si>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</si>
  <si>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</si>
  <si>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</si>
  <si>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</si>
  <si>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</si>
  <si>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</si>
  <si>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</si>
  <si>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</si>
  <si>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</si>
  <si>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</si>
  <si>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</si>
  <si>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</si>
  <si>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</si>
  <si>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</si>
  <si>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</si>
  <si>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</si>
  <si>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</si>
  <si>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</si>
  <si>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</si>
  <si>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</si>
  <si>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</si>
  <si>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</si>
  <si>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</si>
  <si>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</si>
  <si>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</si>
  <si>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</si>
  <si>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</si>
  <si>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</si>
  <si>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</si>
  <si>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</si>
  <si>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</si>
  <si>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</si>
  <si>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</si>
  <si>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</si>
  <si>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</si>
  <si>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</si>
  <si>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</si>
  <si>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</si>
  <si>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</si>
  <si>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</si>
  <si>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</si>
  <si>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</si>
  <si>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</si>
  <si>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</si>
  <si>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</si>
  <si>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</si>
  <si>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</si>
  <si>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</si>
  <si>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</si>
  <si>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</si>
  <si>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</si>
  <si>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</si>
  <si>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</si>
  <si>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</si>
  <si>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</si>
  <si>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</si>
  <si>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</si>
  <si>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</si>
  <si>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</si>
  <si>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</si>
  <si>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</si>
  <si>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</si>
  <si>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</si>
  <si>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</si>
  <si>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</si>
  <si>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</si>
  <si>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</si>
  <si>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</si>
  <si>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</si>
  <si>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</si>
  <si>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</si>
  <si>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</si>
  <si>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</si>
  <si>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</si>
  <si>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</si>
  <si>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</si>
  <si>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</si>
  <si>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</si>
  <si>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</si>
  <si>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</si>
  <si>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</si>
  <si>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</si>
  <si>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</si>
  <si>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</si>
  <si>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</si>
  <si>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</si>
  <si>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</si>
  <si>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</si>
  <si>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</si>
  <si>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</si>
  <si>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</si>
  <si>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</si>
  <si>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</si>
  <si>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</si>
  <si>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</si>
  <si>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</si>
  <si>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</si>
  <si>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</si>
  <si>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</si>
  <si>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</si>
  <si>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</si>
  <si>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</si>
  <si>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</si>
  <si>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</si>
  <si>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</si>
  <si>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</si>
  <si>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</si>
  <si>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</si>
  <si>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</si>
  <si>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</si>
  <si>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</si>
  <si>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</si>
  <si>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</si>
  <si>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</si>
  <si>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</si>
  <si>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</si>
  <si>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</si>
  <si>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</si>
  <si>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</si>
  <si>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</si>
  <si>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</si>
  <si>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</si>
  <si>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</si>
  <si>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</si>
  <si>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</si>
  <si>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</si>
  <si>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</si>
  <si>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</si>
  <si>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</si>
  <si>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</si>
  <si>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</si>
  <si>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</si>
  <si>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</si>
  <si>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</si>
  <si>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</si>
  <si>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</si>
  <si>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</si>
  <si>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</si>
  <si>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</si>
  <si>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</si>
  <si>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</si>
  <si>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</si>
  <si>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</si>
  <si>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</si>
  <si>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</si>
  <si>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</si>
  <si>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</si>
  <si>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</si>
  <si>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</si>
  <si>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</si>
  <si>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</si>
  <si>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</si>
  <si>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</si>
  <si>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</si>
  <si>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</si>
  <si>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</si>
  <si>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</si>
  <si>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</si>
  <si>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</si>
  <si>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</si>
  <si>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</si>
  <si>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</si>
  <si>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</si>
  <si>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</si>
  <si>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</si>
  <si>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</si>
  <si>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</si>
  <si>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</si>
  <si>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</si>
  <si>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</si>
  <si>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</si>
  <si>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</si>
  <si>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</si>
  <si>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</si>
  <si>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</si>
  <si>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</si>
  <si>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</si>
  <si>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</si>
  <si>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</si>
  <si>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</si>
  <si>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</si>
  <si>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</si>
  <si>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</si>
  <si>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</si>
  <si>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</si>
  <si>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</si>
  <si>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</si>
  <si>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</si>
  <si>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</si>
  <si>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</si>
  <si>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</si>
  <si>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</si>
  <si>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</si>
  <si>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</si>
  <si>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</si>
  <si>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</si>
  <si>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</si>
  <si>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</si>
  <si>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</si>
  <si>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</si>
  <si>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</si>
  <si>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</si>
  <si>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</si>
  <si>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</si>
  <si>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</si>
  <si>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</si>
  <si>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</si>
  <si>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</si>
  <si>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</si>
  <si>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</si>
  <si>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</si>
  <si>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</si>
  <si>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</si>
  <si>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</si>
  <si>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</si>
  <si>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</si>
  <si>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</si>
  <si>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</si>
  <si>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</si>
  <si>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</si>
  <si>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</si>
  <si>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</si>
  <si>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</si>
  <si>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</si>
  <si>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</si>
  <si>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</si>
  <si>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</si>
  <si>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</si>
  <si>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</si>
  <si>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</si>
  <si>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</si>
  <si>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</si>
  <si>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</si>
  <si>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</si>
  <si>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</si>
  <si>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</si>
  <si>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</si>
  <si>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</si>
  <si>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</si>
  <si>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</si>
  <si>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</si>
  <si>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</si>
  <si>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</si>
  <si>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</si>
  <si>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</si>
  <si>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</si>
  <si>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</si>
  <si>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</si>
  <si>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</si>
  <si>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</si>
  <si>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</si>
  <si>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</si>
  <si>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</si>
  <si>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</si>
  <si>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</si>
  <si>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</si>
  <si>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</si>
  <si>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</si>
  <si>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</si>
  <si>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</si>
  <si>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</si>
  <si>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</si>
  <si>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</si>
  <si>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</si>
  <si>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</si>
  <si>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</si>
  <si>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</si>
  <si>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</si>
  <si>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</si>
  <si>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</si>
  <si>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</si>
  <si>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</si>
  <si>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</si>
  <si>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</si>
  <si>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</si>
  <si>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</si>
  <si>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</si>
  <si>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</si>
  <si>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</si>
  <si>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</si>
  <si>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</si>
  <si>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</si>
  <si>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</si>
  <si>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</si>
  <si>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</si>
  <si>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</si>
  <si>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</si>
  <si>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</si>
  <si>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</si>
  <si>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</si>
  <si>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</si>
  <si>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</si>
  <si>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</si>
  <si>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</si>
  <si>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</si>
  <si>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</si>
  <si>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</si>
  <si>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</si>
  <si>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</si>
  <si>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</si>
  <si>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</si>
  <si>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</si>
  <si>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</si>
  <si>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</si>
  <si>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</si>
  <si>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</si>
  <si>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</si>
  <si>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</si>
  <si>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</si>
  <si>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</si>
  <si>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</si>
  <si>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</si>
  <si>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</si>
  <si>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</si>
  <si>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</si>
  <si>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</si>
  <si>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</si>
  <si>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</si>
  <si>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</si>
  <si>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</si>
  <si>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</si>
  <si>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</si>
  <si>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</si>
  <si>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</si>
  <si>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</si>
  <si>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</si>
  <si>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</si>
  <si>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</si>
  <si>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</si>
  <si>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</si>
  <si>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</si>
  <si>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</si>
  <si>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</si>
  <si>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</si>
  <si>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</si>
  <si>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</si>
  <si>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</si>
  <si>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</si>
  <si>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</si>
  <si>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</si>
  <si>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</si>
  <si>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</si>
  <si>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</si>
  <si>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</si>
  <si>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</si>
  <si>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</si>
  <si>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</si>
  <si>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</si>
  <si>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</si>
  <si>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</si>
  <si>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</si>
  <si>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</si>
  <si>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</si>
  <si>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</si>
  <si>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</si>
  <si>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</si>
  <si>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</si>
  <si>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</si>
  <si>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</si>
  <si>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</si>
  <si>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</si>
  <si>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</si>
  <si>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</si>
  <si>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</si>
  <si>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</si>
  <si>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</si>
  <si>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</si>
  <si>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</si>
  <si>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</si>
  <si>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</si>
  <si>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</si>
  <si>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</si>
  <si>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</si>
  <si>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</si>
  <si>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</si>
  <si>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</si>
  <si>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</si>
  <si>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</si>
  <si>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</si>
  <si>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</si>
  <si>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</si>
  <si>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</si>
  <si>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</si>
  <si>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</si>
  <si>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</si>
  <si>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</si>
  <si>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</si>
  <si>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</si>
  <si>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</si>
  <si>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</si>
  <si>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</si>
  <si>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</si>
  <si>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</si>
  <si>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</si>
  <si>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</si>
  <si>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</si>
  <si>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</si>
  <si>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</si>
  <si>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</si>
  <si>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</si>
  <si>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</si>
  <si>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</si>
  <si>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</si>
  <si>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</si>
  <si>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</si>
  <si>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</si>
  <si>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</si>
  <si>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</si>
  <si>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</si>
  <si>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</si>
  <si>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</si>
  <si>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</si>
  <si>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</si>
  <si>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</si>
  <si>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</si>
  <si>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</si>
  <si>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</si>
  <si>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</si>
  <si>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</si>
  <si>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</si>
  <si>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</si>
  <si>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</si>
  <si>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</si>
  <si>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</si>
  <si>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</si>
  <si>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</si>
  <si>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</si>
  <si>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</si>
  <si>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</si>
  <si>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</si>
  <si>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</si>
  <si>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</si>
  <si>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</si>
  <si>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</si>
  <si>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</si>
  <si>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</si>
  <si>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</si>
  <si>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</si>
  <si>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</si>
  <si>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</si>
  <si>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</si>
  <si>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</si>
  <si>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</si>
  <si>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</si>
  <si>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</si>
  <si>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</si>
  <si>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</si>
  <si>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</si>
  <si>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</si>
  <si>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</si>
  <si>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</si>
  <si>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</si>
  <si>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</si>
  <si>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</si>
  <si>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</si>
  <si>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</si>
  <si>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</si>
  <si>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</si>
  <si>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</si>
  <si>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</si>
  <si>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</si>
  <si>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</si>
  <si>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</si>
  <si>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</si>
  <si>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</si>
  <si>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</si>
  <si>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</si>
  <si>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</si>
  <si>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</si>
  <si>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</si>
  <si>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</si>
  <si>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</si>
  <si>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</si>
  <si>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</si>
  <si>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</si>
  <si>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</si>
  <si>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</si>
  <si>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</si>
  <si>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</si>
  <si>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</si>
  <si>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</si>
  <si>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</si>
  <si>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</si>
  <si>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</si>
  <si>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</si>
  <si>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</si>
  <si>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</si>
  <si>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</si>
  <si>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</si>
  <si>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</si>
  <si>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</si>
  <si>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</si>
  <si>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</si>
  <si>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</si>
  <si>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</si>
  <si>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</si>
  <si>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</si>
  <si>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</si>
  <si>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</si>
  <si>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</si>
  <si>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</si>
  <si>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</si>
  <si>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</si>
  <si>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</si>
  <si>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</si>
  <si>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</si>
  <si>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</si>
  <si>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</si>
  <si>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</si>
  <si>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</si>
  <si>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</si>
  <si>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</si>
  <si>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</si>
  <si>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</si>
  <si>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</si>
  <si>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</si>
  <si>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</si>
  <si>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</si>
  <si>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</si>
  <si>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</si>
  <si>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</si>
  <si>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</si>
  <si>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</si>
  <si>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</si>
  <si>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</si>
  <si>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</si>
  <si>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</si>
  <si>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</si>
  <si>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</si>
  <si>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</si>
  <si>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</si>
  <si>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</si>
  <si>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</si>
  <si>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</si>
  <si>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</si>
  <si>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</si>
  <si>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</si>
  <si>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</si>
  <si>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</si>
  <si>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</si>
  <si>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</si>
  <si>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</si>
  <si>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</si>
  <si>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</si>
  <si>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</si>
  <si>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</si>
  <si>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</si>
  <si>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</si>
  <si>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</si>
  <si>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</si>
  <si>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</si>
  <si>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</si>
  <si>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</si>
  <si>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</si>
  <si>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</si>
  <si>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</si>
  <si>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</si>
  <si>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</si>
  <si>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</si>
  <si>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</si>
  <si>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</si>
  <si>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</si>
  <si>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</si>
  <si>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</si>
  <si>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</si>
  <si>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</si>
  <si>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</si>
  <si>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</si>
  <si>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</si>
  <si>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</si>
  <si>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</si>
  <si>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</si>
  <si>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</si>
  <si>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</si>
  <si>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</si>
  <si>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</si>
  <si>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</si>
  <si>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</si>
  <si>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</si>
  <si>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</si>
  <si>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</si>
  <si>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</si>
  <si>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</si>
  <si>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</si>
  <si>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</si>
  <si>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</si>
  <si>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</si>
  <si>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</si>
  <si>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</si>
  <si>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</si>
  <si>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</si>
  <si>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</si>
  <si>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</si>
  <si>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</si>
  <si>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</si>
  <si>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</si>
  <si>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</si>
  <si>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</si>
  <si>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</si>
  <si>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</si>
  <si>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</si>
  <si>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</si>
  <si>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</si>
  <si>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</si>
  <si>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</si>
  <si>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</si>
  <si>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</si>
  <si>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</si>
  <si>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</si>
  <si>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</si>
  <si>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</si>
  <si>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</si>
  <si>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</si>
  <si>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</si>
  <si>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</si>
  <si>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</si>
  <si>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</si>
  <si>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</si>
  <si>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</si>
  <si>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</si>
  <si>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</si>
  <si>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</si>
  <si>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</si>
  <si>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</si>
  <si>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</si>
  <si>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</si>
  <si>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</si>
  <si>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</si>
  <si>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</si>
  <si>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</si>
  <si>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</si>
  <si>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</si>
  <si>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</si>
  <si>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</si>
  <si>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</si>
  <si>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</si>
  <si>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</si>
  <si>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</si>
  <si>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</si>
  <si>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</si>
  <si>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</si>
  <si>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</si>
  <si>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</si>
  <si>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</si>
  <si>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</si>
  <si>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</si>
  <si>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</si>
  <si>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</si>
  <si>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</si>
  <si>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</si>
  <si>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</si>
  <si>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</si>
  <si>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</si>
  <si>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</si>
  <si>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</si>
  <si>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</si>
  <si>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</si>
  <si>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</si>
  <si>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</si>
  <si>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</si>
  <si>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</si>
  <si>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</si>
  <si>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</si>
  <si>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</si>
  <si>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</si>
  <si>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</si>
  <si>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</si>
  <si>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</si>
  <si>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</si>
  <si>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</si>
  <si>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</si>
  <si>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</si>
  <si>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</si>
  <si>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</si>
  <si>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</si>
  <si>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</si>
  <si>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</si>
  <si>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</si>
  <si>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</si>
  <si>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</si>
  <si>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</si>
  <si>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</si>
  <si>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</si>
  <si>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</si>
  <si>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</si>
  <si>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</si>
  <si>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</si>
  <si>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</si>
  <si>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</si>
  <si>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</si>
  <si>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</si>
  <si>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</si>
  <si>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</si>
  <si>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</si>
  <si>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</si>
  <si>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</si>
  <si>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</si>
  <si>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</si>
  <si>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</si>
  <si>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</si>
  <si>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</si>
  <si>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</si>
  <si>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</si>
  <si>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</si>
  <si>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</si>
  <si>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</si>
  <si>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</si>
  <si>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</si>
  <si>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</si>
  <si>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</si>
  <si>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</si>
  <si>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</si>
  <si>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</si>
  <si>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</si>
  <si>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</si>
  <si>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</si>
  <si>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</si>
  <si>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</si>
  <si>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</si>
  <si>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</si>
  <si>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</si>
  <si>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</si>
  <si>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</si>
  <si>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</si>
  <si>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</si>
  <si>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</si>
  <si>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</si>
  <si>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</si>
  <si>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</si>
  <si>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</si>
  <si>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</si>
  <si>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</si>
  <si>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</si>
  <si>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</si>
  <si>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</si>
  <si>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</si>
  <si>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</si>
  <si>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</si>
  <si>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</si>
  <si>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</si>
  <si>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</si>
  <si>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</si>
  <si>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</si>
  <si>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</si>
  <si>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</si>
  <si>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</si>
  <si>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</si>
  <si>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</si>
  <si>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</si>
  <si>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</si>
  <si>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</si>
  <si>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</si>
  <si>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</si>
  <si>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</si>
  <si>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</si>
  <si>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</si>
  <si>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</si>
  <si>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</si>
  <si>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</si>
  <si>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</si>
  <si>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</si>
  <si>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</si>
  <si>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</si>
  <si>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</si>
  <si>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</si>
  <si>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</si>
  <si>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</si>
  <si>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</si>
  <si>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</si>
  <si>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</si>
  <si>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</si>
  <si>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</si>
  <si>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</si>
  <si>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</si>
  <si>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</si>
  <si>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</si>
  <si>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</si>
  <si>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</si>
  <si>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</si>
  <si>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</si>
  <si>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</si>
  <si>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</si>
  <si>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</si>
  <si>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</si>
  <si>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</si>
  <si>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</si>
  <si>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</si>
  <si>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</si>
  <si>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</si>
  <si>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</si>
  <si>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</si>
  <si>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</si>
  <si>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</si>
  <si>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</si>
  <si>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</si>
  <si>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</si>
  <si>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</si>
  <si>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</si>
  <si>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</si>
  <si>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</si>
  <si>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</si>
  <si>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</si>
  <si>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</si>
  <si>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</si>
  <si>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</si>
  <si>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</si>
  <si>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</si>
  <si>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</si>
  <si>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</si>
  <si>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</si>
  <si>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</si>
  <si>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</si>
  <si>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</si>
  <si>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</si>
  <si>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</si>
  <si>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</si>
  <si>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</si>
  <si>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</si>
  <si>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</si>
  <si>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</si>
  <si>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</si>
  <si>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</si>
  <si>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</si>
  <si>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</si>
  <si>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</si>
  <si>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</si>
  <si>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</si>
  <si>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</si>
  <si>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</si>
  <si>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</si>
  <si>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</si>
  <si>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</si>
  <si>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</si>
  <si>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</si>
  <si>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</si>
  <si>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</si>
  <si>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</si>
  <si>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</si>
  <si>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</si>
  <si>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</si>
  <si>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</si>
  <si>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</si>
  <si>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</si>
  <si>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</si>
  <si>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</si>
  <si>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</si>
  <si>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</si>
  <si>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</si>
  <si>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</si>
  <si>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</si>
  <si>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</si>
  <si>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</si>
  <si>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</si>
  <si>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</si>
  <si>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</si>
  <si>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</si>
  <si>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</si>
  <si>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</si>
  <si>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</si>
  <si>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</si>
  <si>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</si>
  <si>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</si>
  <si>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</si>
  <si>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</si>
  <si>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</si>
  <si>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</si>
  <si>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</si>
  <si>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</si>
  <si>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</si>
  <si>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</si>
  <si>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</si>
  <si>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</si>
  <si>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</si>
  <si>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</si>
  <si>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</si>
  <si>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</si>
  <si>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</si>
  <si>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</si>
  <si>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</si>
  <si>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</si>
  <si>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</si>
  <si>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</si>
  <si>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</si>
  <si>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</si>
  <si>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</si>
  <si>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</si>
  <si>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</si>
  <si>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</si>
  <si>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</si>
  <si>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</si>
  <si>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</si>
  <si>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</si>
  <si>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</si>
  <si>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</si>
  <si>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</si>
  <si>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</si>
  <si>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</si>
  <si>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</si>
  <si>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</si>
  <si>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</si>
  <si>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</si>
  <si>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</si>
  <si>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</si>
  <si>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</si>
  <si>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</si>
  <si>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</si>
  <si>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</si>
  <si>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</si>
  <si>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</si>
  <si>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</si>
  <si>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</si>
  <si>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</si>
  <si>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</si>
  <si>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</si>
  <si>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</si>
  <si>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</si>
  <si>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</si>
  <si>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</si>
  <si>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</si>
  <si>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</si>
  <si>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</si>
  <si>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</si>
  <si>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</si>
  <si>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</si>
  <si>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</si>
  <si>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</si>
  <si>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</si>
  <si>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</si>
  <si>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</si>
  <si>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</si>
  <si>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</si>
  <si>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</si>
  <si>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</si>
  <si>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</si>
  <si>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</si>
  <si>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</si>
  <si>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</si>
  <si>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</si>
  <si>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</si>
  <si>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</si>
  <si>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</si>
  <si>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</si>
  <si>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</si>
  <si>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</si>
  <si>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</si>
  <si>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</si>
  <si>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</si>
  <si>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</si>
  <si>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</si>
  <si>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</si>
  <si>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</si>
  <si>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</si>
  <si>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</si>
  <si>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</si>
  <si>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</si>
  <si>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</si>
  <si>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</si>
  <si>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</si>
  <si>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</si>
  <si>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</si>
  <si>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</si>
  <si>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</si>
  <si>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</si>
  <si>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</si>
  <si>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</si>
  <si>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</si>
  <si>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</si>
  <si>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</si>
  <si>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</si>
  <si>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</si>
  <si>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</si>
  <si>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</si>
  <si>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</si>
  <si>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</si>
  <si>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</si>
  <si>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</si>
  <si>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</si>
  <si>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</si>
  <si>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</si>
  <si>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</si>
  <si>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</si>
  <si>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</si>
  <si>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</si>
  <si>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</si>
  <si>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</si>
  <si>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</si>
  <si>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</si>
  <si>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</si>
  <si>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</si>
  <si>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</si>
  <si>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</si>
  <si>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</si>
  <si>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</si>
  <si>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</si>
  <si>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</si>
  <si>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</si>
  <si>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</si>
  <si>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</si>
  <si>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</si>
  <si>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</si>
  <si>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</si>
  <si>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</si>
  <si>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</si>
  <si>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</si>
  <si>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</si>
  <si>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</si>
  <si>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</si>
  <si>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</si>
  <si>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</si>
  <si>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</si>
  <si>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</si>
  <si>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</si>
  <si>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</si>
  <si>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</si>
  <si>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</si>
  <si>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</si>
  <si>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</si>
  <si>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</si>
  <si>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</si>
  <si>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</si>
  <si>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</si>
  <si>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</si>
  <si>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</si>
  <si>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</si>
  <si>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</si>
  <si>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</si>
  <si>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</si>
  <si>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</si>
  <si>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</si>
  <si>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</si>
  <si>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</si>
  <si>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</si>
  <si>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</si>
  <si>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</si>
  <si>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</si>
  <si>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</si>
  <si>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</si>
  <si>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</si>
  <si>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</si>
  <si>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</si>
  <si>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</si>
  <si>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</si>
  <si>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</si>
  <si>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</si>
  <si>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</si>
  <si>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</si>
  <si>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</si>
  <si>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</si>
  <si>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</si>
  <si>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</si>
  <si>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</si>
  <si>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</si>
  <si>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</si>
  <si>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</si>
  <si>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</si>
  <si>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</si>
  <si>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</si>
  <si>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</si>
  <si>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</si>
  <si>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</si>
  <si>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</si>
  <si>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</si>
  <si>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</si>
  <si>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</si>
  <si>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</si>
  <si>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</si>
  <si>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</si>
  <si>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</si>
  <si>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</si>
  <si>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</si>
  <si>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</si>
  <si>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</si>
  <si>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</si>
  <si>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</si>
  <si>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</si>
  <si>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</si>
  <si>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</si>
  <si>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</si>
  <si>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</si>
  <si>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</si>
  <si>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</si>
  <si>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</si>
  <si>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</si>
  <si>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</si>
  <si>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</si>
  <si>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</si>
  <si>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</si>
  <si>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</si>
  <si>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</si>
  <si>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</si>
  <si>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</si>
  <si>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</si>
  <si>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</si>
  <si>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</si>
  <si>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</si>
  <si>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</si>
  <si>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</si>
  <si>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</si>
  <si>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</si>
  <si>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</si>
  <si>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</si>
  <si>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</si>
  <si>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</si>
  <si>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</si>
  <si>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</si>
  <si>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</si>
  <si>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</si>
  <si>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</si>
  <si>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</si>
  <si>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</si>
  <si>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</si>
  <si>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</si>
  <si>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</si>
  <si>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</si>
  <si>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</si>
  <si>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</si>
  <si>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</si>
  <si>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</si>
  <si>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</si>
  <si>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</si>
  <si>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</si>
  <si>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</si>
  <si>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</si>
  <si>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</si>
  <si>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</si>
  <si>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</si>
  <si>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</si>
  <si>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</si>
  <si>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</si>
  <si>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</si>
  <si>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</si>
  <si>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</si>
  <si>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</si>
  <si>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</si>
  <si>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</si>
  <si>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</si>
  <si>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</si>
  <si>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</si>
  <si>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</si>
  <si>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</si>
  <si>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</si>
  <si>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</si>
  <si>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</si>
  <si>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</si>
  <si>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</si>
  <si>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</si>
  <si>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</si>
  <si>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</si>
  <si>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</si>
  <si>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</si>
  <si>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</si>
  <si>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</si>
  <si>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</si>
  <si>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</si>
  <si>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</si>
  <si>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</si>
  <si>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</si>
  <si>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</si>
  <si>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</si>
  <si>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</si>
  <si>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</si>
  <si>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</si>
  <si>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</si>
  <si>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</si>
  <si>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</si>
  <si>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</si>
  <si>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</si>
  <si>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</si>
  <si>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</si>
  <si>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</si>
  <si>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</si>
  <si>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</si>
  <si>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</si>
  <si>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</si>
  <si>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</si>
  <si>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</si>
  <si>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</si>
  <si>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</si>
  <si>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</si>
  <si>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</si>
  <si>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</si>
  <si>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</si>
  <si>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</si>
  <si>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</si>
  <si>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</si>
  <si>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</si>
  <si>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</si>
  <si>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</si>
  <si>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</si>
  <si>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</si>
  <si>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</si>
  <si>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</si>
  <si>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</si>
  <si>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</si>
  <si>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</si>
  <si>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</si>
  <si>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</si>
  <si>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</si>
  <si>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</si>
  <si>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</si>
  <si>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</si>
  <si>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</si>
  <si>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</si>
  <si>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</si>
  <si>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</si>
  <si>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</si>
  <si>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</si>
  <si>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</si>
  <si>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</si>
  <si>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</si>
  <si>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</si>
  <si>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</si>
  <si>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</si>
  <si>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</si>
  <si>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</si>
  <si>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</si>
  <si>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</si>
  <si>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</si>
  <si>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</si>
  <si>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</si>
  <si>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</si>
  <si>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</si>
  <si>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</si>
  <si>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</si>
  <si>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</si>
  <si>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</si>
  <si>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</si>
  <si>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</si>
  <si>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</si>
  <si>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</si>
  <si>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</si>
  <si>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</si>
  <si>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</si>
  <si>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</si>
  <si>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</si>
  <si>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</si>
  <si>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</si>
  <si>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</si>
  <si>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</si>
  <si>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</si>
  <si>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</si>
  <si>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</si>
  <si>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</si>
  <si>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</si>
  <si>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</si>
  <si>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</si>
  <si>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</si>
  <si>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</si>
  <si>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</si>
  <si>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</si>
  <si>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</si>
  <si>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</si>
  <si>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</si>
  <si>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</si>
  <si>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</si>
  <si>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</si>
  <si>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</si>
  <si>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</si>
  <si>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</si>
  <si>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</si>
  <si>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</si>
  <si>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</si>
  <si>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</si>
  <si>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</si>
  <si>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</si>
  <si>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</si>
  <si>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</si>
  <si>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</si>
  <si>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</si>
  <si>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</si>
  <si>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</si>
  <si>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</si>
  <si>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</si>
  <si>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</si>
  <si>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</si>
  <si>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</si>
  <si>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</si>
  <si>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</si>
  <si>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</si>
  <si>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</si>
  <si>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</si>
  <si>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</si>
  <si>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</si>
  <si>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</si>
  <si>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</si>
  <si>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</si>
  <si>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</si>
  <si>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</si>
  <si>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</si>
  <si>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</si>
  <si>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</si>
  <si>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</si>
  <si>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</si>
  <si>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</si>
  <si>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</si>
  <si>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</si>
  <si>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</si>
  <si>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</si>
  <si>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</si>
  <si>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</si>
  <si>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</si>
  <si>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</si>
  <si>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</si>
  <si>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</si>
  <si>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</si>
  <si>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</si>
  <si>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</si>
  <si>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</si>
  <si>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</si>
  <si>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</si>
  <si>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</si>
  <si>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</si>
  <si>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</si>
  <si>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</si>
  <si>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</si>
  <si>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</si>
  <si>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</si>
  <si>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</si>
  <si>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</si>
  <si>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</si>
  <si>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</si>
  <si>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</si>
  <si>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</si>
  <si>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</si>
  <si>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</si>
  <si>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</si>
  <si>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</si>
  <si>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</si>
  <si>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</si>
  <si>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</si>
  <si>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</si>
  <si>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</si>
  <si>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</si>
  <si>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</si>
  <si>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</si>
  <si>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</si>
  <si>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</si>
  <si>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</si>
  <si>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</si>
  <si>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</si>
  <si>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</si>
  <si>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</si>
  <si>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</si>
  <si>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</si>
  <si>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</si>
  <si>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</si>
  <si>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</si>
  <si>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</si>
  <si>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</si>
  <si>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</si>
  <si>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</si>
  <si>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</si>
  <si>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</si>
  <si>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</si>
  <si>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</si>
  <si>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</si>
  <si>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</si>
  <si>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</si>
  <si>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</si>
  <si>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</si>
  <si>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</si>
  <si>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</si>
  <si>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</si>
  <si>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</si>
  <si>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</si>
  <si>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</si>
  <si>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</si>
  <si>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</si>
  <si>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</si>
  <si>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</si>
  <si>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</si>
  <si>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</si>
  <si>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</si>
  <si>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</si>
  <si>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</si>
  <si>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</si>
  <si>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</si>
  <si>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</si>
  <si>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</si>
  <si>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</si>
  <si>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</si>
  <si>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</si>
  <si>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</si>
  <si>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</si>
  <si>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</si>
  <si>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</si>
  <si>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</si>
  <si>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</si>
  <si>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</si>
  <si>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</si>
  <si>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</si>
  <si>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</si>
  <si>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</si>
  <si>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</si>
  <si>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</si>
  <si>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</si>
  <si>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</si>
  <si>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</si>
  <si>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</si>
  <si>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</si>
  <si>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</si>
  <si>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</si>
  <si>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</si>
  <si>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</si>
  <si>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</si>
  <si>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</si>
  <si>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</si>
  <si>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</si>
  <si>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</si>
  <si>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</si>
  <si>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</si>
  <si>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</si>
  <si>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</si>
  <si>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</si>
  <si>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</si>
  <si>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</si>
  <si>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</si>
  <si>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</si>
  <si>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</si>
  <si>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</si>
  <si>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</si>
  <si>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</si>
  <si>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</si>
  <si>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</si>
  <si>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</si>
  <si>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</si>
  <si>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</si>
  <si>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</si>
  <si>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</si>
  <si>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</si>
  <si>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</si>
  <si>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</si>
  <si>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</si>
  <si>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</si>
  <si>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</si>
  <si>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</si>
  <si>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</si>
  <si>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</si>
  <si>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</si>
  <si>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</si>
  <si>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</si>
  <si>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</si>
  <si>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</si>
  <si>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</si>
  <si>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</si>
  <si>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</si>
  <si>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</si>
  <si>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</si>
  <si>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</si>
  <si>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</si>
  <si>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</si>
  <si>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</si>
  <si>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</si>
  <si>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</si>
  <si>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</si>
  <si>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</si>
  <si>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</si>
  <si>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</si>
  <si>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</si>
  <si>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</si>
  <si>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</si>
  <si>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</si>
  <si>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</si>
  <si>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</si>
  <si>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</si>
  <si>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</si>
  <si>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</si>
  <si>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</si>
  <si>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</si>
  <si>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</si>
  <si>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</si>
  <si>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</si>
  <si>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</si>
  <si>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</si>
  <si>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</si>
  <si>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</si>
  <si>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</si>
  <si>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</si>
  <si>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</si>
  <si>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</si>
  <si>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</si>
  <si>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</si>
  <si>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</si>
  <si>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</si>
  <si>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</si>
  <si>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</si>
  <si>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</si>
  <si>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</si>
  <si>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</si>
  <si>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</si>
  <si>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</si>
  <si>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</si>
  <si>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</si>
  <si>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</si>
  <si>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</si>
  <si>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</si>
  <si>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</si>
  <si>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</si>
  <si>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</si>
  <si>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</si>
  <si>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</si>
  <si>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</si>
  <si>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</si>
  <si>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</si>
  <si>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</si>
  <si>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</si>
  <si>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</si>
  <si>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</si>
  <si>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</si>
  <si>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</si>
  <si>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</si>
  <si>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</si>
  <si>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</si>
  <si>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</si>
  <si>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</si>
  <si>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</si>
  <si>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</si>
  <si>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</si>
  <si>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</si>
  <si>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</si>
  <si>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</si>
  <si>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</si>
  <si>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</si>
  <si>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</si>
  <si>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</si>
  <si>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</si>
  <si>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</si>
  <si>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</si>
  <si>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</si>
  <si>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</si>
  <si>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</si>
  <si>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</si>
  <si>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</si>
  <si>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</si>
  <si>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</si>
  <si>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</si>
  <si>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</si>
  <si>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</si>
  <si>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</si>
  <si>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</si>
  <si>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</si>
  <si>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</si>
  <si>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</si>
  <si>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</si>
  <si>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</si>
  <si>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</si>
  <si>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</si>
  <si>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</si>
  <si>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</si>
  <si>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</si>
  <si>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</si>
  <si>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</si>
  <si>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</si>
  <si>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</si>
  <si>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</si>
  <si>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</si>
  <si>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</si>
  <si>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</si>
  <si>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</si>
  <si>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</si>
  <si>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</si>
  <si>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</si>
  <si>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</si>
  <si>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</si>
  <si>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</si>
  <si>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</si>
  <si>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</si>
  <si>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</si>
  <si>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</si>
  <si>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</si>
  <si>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</si>
  <si>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</si>
  <si>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</si>
  <si>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</si>
  <si>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</si>
  <si>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</si>
  <si>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</si>
  <si>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</si>
  <si>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</si>
  <si>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</si>
  <si>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</si>
  <si>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</si>
  <si>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</si>
  <si>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</si>
  <si>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</si>
  <si>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</si>
  <si>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</si>
  <si>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</si>
  <si>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</si>
  <si>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</si>
  <si>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</si>
  <si>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</si>
  <si>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</si>
  <si>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</si>
  <si>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</si>
  <si>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</si>
  <si>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</si>
  <si>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</si>
  <si>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</si>
  <si>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</si>
  <si>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</si>
  <si>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</si>
  <si>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</si>
  <si>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</si>
  <si>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</si>
  <si>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</si>
  <si>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</si>
  <si>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</si>
  <si>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</si>
  <si>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</si>
  <si>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</si>
  <si>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</si>
  <si>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</si>
  <si>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</si>
  <si>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</si>
  <si>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</si>
  <si>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</si>
  <si>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</si>
  <si>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</si>
  <si>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</si>
  <si>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</si>
  <si>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</si>
  <si>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</si>
  <si>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</si>
  <si>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</si>
  <si>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</si>
  <si>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</si>
  <si>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</si>
  <si>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</si>
  <si>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</si>
  <si>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</si>
  <si>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</si>
  <si>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</si>
  <si>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</si>
  <si>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</si>
  <si>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</si>
  <si>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</si>
  <si>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</si>
  <si>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</si>
  <si>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</si>
  <si>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</si>
  <si>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</si>
  <si>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</si>
  <si>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</si>
  <si>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</si>
  <si>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</si>
  <si>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</si>
  <si>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</si>
  <si>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</si>
  <si>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</si>
  <si>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</si>
  <si>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</si>
  <si>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</si>
  <si>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</si>
  <si>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</si>
  <si>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</si>
  <si>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</si>
  <si>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</si>
  <si>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</si>
  <si>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</si>
  <si>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</si>
  <si>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</si>
  <si>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</si>
  <si>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</si>
  <si>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</si>
  <si>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</si>
  <si>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</si>
  <si>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</si>
  <si>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</si>
  <si>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</si>
  <si>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</si>
  <si>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</si>
  <si>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</si>
  <si>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</si>
  <si>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</si>
  <si>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</si>
  <si>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</si>
  <si>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</si>
  <si>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</si>
  <si>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</si>
  <si>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</si>
  <si>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</si>
  <si>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</si>
  <si>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</si>
  <si>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</si>
  <si>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</si>
  <si>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</si>
  <si>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</si>
  <si>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</si>
  <si>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</si>
  <si>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</si>
  <si>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</si>
  <si>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</si>
  <si>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</si>
  <si>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</si>
  <si>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</si>
  <si>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</si>
  <si>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</si>
  <si>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</si>
  <si>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</si>
  <si>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</si>
  <si>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</si>
  <si>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</si>
  <si>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</si>
  <si>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</si>
  <si>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</si>
  <si>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</si>
  <si>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</si>
  <si>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</si>
  <si>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</si>
  <si>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</si>
  <si>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</si>
  <si>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</si>
  <si>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</si>
  <si>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</si>
  <si>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</si>
  <si>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</si>
  <si>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</si>
  <si>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</si>
  <si>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</si>
  <si>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</si>
  <si>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</si>
  <si>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</si>
  <si>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</si>
  <si>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</si>
  <si>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</si>
  <si>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</si>
  <si>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</si>
  <si>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</si>
  <si>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</si>
  <si>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</si>
  <si>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</si>
  <si>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</si>
  <si>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</si>
  <si>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</si>
  <si>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</si>
  <si>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</si>
  <si>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</si>
  <si>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</si>
  <si>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</si>
  <si>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</si>
  <si>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</si>
  <si>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</si>
  <si>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</si>
  <si>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</si>
  <si>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</si>
  <si>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</si>
  <si>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</si>
  <si>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</si>
  <si>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</si>
  <si>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</si>
  <si>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</si>
  <si>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</si>
  <si>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</si>
  <si>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</si>
  <si>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</si>
  <si>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</si>
  <si>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</si>
  <si>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</si>
  <si>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</si>
  <si>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</si>
  <si>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</si>
  <si>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</si>
  <si>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</si>
  <si>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</si>
  <si>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</si>
  <si>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</si>
  <si>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</si>
  <si>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</si>
  <si>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</si>
  <si>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</si>
  <si>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</si>
  <si>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</si>
  <si>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</si>
  <si>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</si>
  <si>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</si>
  <si>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</si>
  <si>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</si>
  <si>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</si>
  <si>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</si>
  <si>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</si>
  <si>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</si>
  <si>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</si>
  <si>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</si>
  <si>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</si>
  <si>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</si>
  <si>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</si>
  <si>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</si>
  <si>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</si>
  <si>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</si>
  <si>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</si>
  <si>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</si>
  <si>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</si>
  <si>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</si>
  <si>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</si>
  <si>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</si>
  <si>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</si>
  <si>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</si>
  <si>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</si>
  <si>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</si>
  <si>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</si>
  <si>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</si>
  <si>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</si>
  <si>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</si>
  <si>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</si>
  <si>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</si>
  <si>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</si>
  <si>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</si>
  <si>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</si>
  <si>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</si>
  <si>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</si>
  <si>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</si>
  <si>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</si>
  <si>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</si>
  <si>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</si>
  <si>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</si>
  <si>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</si>
  <si>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</si>
  <si>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</si>
  <si>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</si>
  <si>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</si>
  <si>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</si>
  <si>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</si>
  <si>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</si>
  <si>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</si>
  <si>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</si>
  <si>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</si>
  <si>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</si>
  <si>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</si>
  <si>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</si>
  <si>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</si>
  <si>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</si>
  <si>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</si>
  <si>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</si>
  <si>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</si>
  <si>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</si>
  <si>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</si>
  <si>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</si>
  <si>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</si>
  <si>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</si>
  <si>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</si>
  <si>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</si>
  <si>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</si>
  <si>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</si>
  <si>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</si>
  <si>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</si>
  <si>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</si>
  <si>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</si>
  <si>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</si>
  <si>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</si>
  <si>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</si>
  <si>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</si>
  <si>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</si>
  <si>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</si>
  <si>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</si>
  <si>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</si>
  <si>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</si>
  <si>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</si>
  <si>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</si>
  <si>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</si>
  <si>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</si>
  <si>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</si>
  <si>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</si>
  <si>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</si>
  <si>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</si>
  <si>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</si>
  <si>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</si>
  <si>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</si>
  <si>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</si>
  <si>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</si>
  <si>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</si>
  <si>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</si>
  <si>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</si>
  <si>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</si>
  <si>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</si>
  <si>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</si>
  <si>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</si>
  <si>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</si>
  <si>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</si>
  <si>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</si>
  <si>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</si>
  <si>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</si>
  <si>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</si>
  <si>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</si>
  <si>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</si>
  <si>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</si>
  <si>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</si>
  <si>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</si>
  <si>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</si>
  <si>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</si>
  <si>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</si>
  <si>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</si>
  <si>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</si>
  <si>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</si>
  <si>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</si>
  <si>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</si>
  <si>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</si>
  <si>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</si>
  <si>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</si>
  <si>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</si>
  <si>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</si>
  <si>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</si>
  <si>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</si>
  <si>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</si>
  <si>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</si>
  <si>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</si>
  <si>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</si>
  <si>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</si>
  <si>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</si>
  <si>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</si>
  <si>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</si>
  <si>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</si>
  <si>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</si>
  <si>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</si>
  <si>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</si>
  <si>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</si>
  <si>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</si>
  <si>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</si>
  <si>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</si>
  <si>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</si>
  <si>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</si>
  <si>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</si>
  <si>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</si>
  <si>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</si>
  <si>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</si>
  <si>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</si>
  <si>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</si>
  <si>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</si>
  <si>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</si>
  <si>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</si>
  <si>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</si>
  <si>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</si>
  <si>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</si>
  <si>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</si>
  <si>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</si>
  <si>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</si>
  <si>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</si>
  <si>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</si>
  <si>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</si>
  <si>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</si>
  <si>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</si>
  <si>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</si>
  <si>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</si>
  <si>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</si>
  <si>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</si>
  <si>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</si>
  <si>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</si>
  <si>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</si>
  <si>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</si>
  <si>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</si>
  <si>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</si>
  <si>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</si>
  <si>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</si>
  <si>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</si>
  <si>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</si>
  <si>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</si>
  <si>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</si>
  <si>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</si>
  <si>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</si>
  <si>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</si>
  <si>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</si>
  <si>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</si>
  <si>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</si>
  <si>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</si>
  <si>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</si>
  <si>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</si>
  <si>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</si>
  <si>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</si>
  <si>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</si>
  <si>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</si>
  <si>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</si>
  <si>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</si>
  <si>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</si>
  <si>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</si>
  <si>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</si>
  <si>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</si>
  <si>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</si>
  <si>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</si>
  <si>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</si>
  <si>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</si>
  <si>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</si>
  <si>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</si>
  <si>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</si>
  <si>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</si>
  <si>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</si>
  <si>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</si>
  <si>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</si>
  <si>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</si>
  <si>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</si>
  <si>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</si>
  <si>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</si>
  <si>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</si>
  <si>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</si>
  <si>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</si>
  <si>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</si>
  <si>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</si>
  <si>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</si>
  <si>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</si>
  <si>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</si>
  <si>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</si>
  <si>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</si>
  <si>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</si>
  <si>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</si>
  <si>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</si>
  <si>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</si>
  <si>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</si>
  <si>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</si>
  <si>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</si>
  <si>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</si>
  <si>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</si>
  <si>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</si>
  <si>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</si>
  <si>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</si>
  <si>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</si>
  <si>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</si>
  <si>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</si>
  <si>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</si>
  <si>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</si>
  <si>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</si>
  <si>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</si>
  <si>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</si>
  <si>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</si>
  <si>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</si>
  <si>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</si>
  <si>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</si>
  <si>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</si>
  <si>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</si>
  <si>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</si>
  <si>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</si>
  <si>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</si>
  <si>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</si>
  <si>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</si>
  <si>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</si>
  <si>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</si>
  <si>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</si>
  <si>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</si>
  <si>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</si>
  <si>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</si>
  <si>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</si>
  <si>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</si>
  <si>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</si>
  <si>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</si>
  <si>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</si>
  <si>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</si>
  <si>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</si>
  <si>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</si>
  <si>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</si>
  <si>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</si>
  <si>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</si>
  <si>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</si>
  <si>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</si>
  <si>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</si>
  <si>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</si>
  <si>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</si>
  <si>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</si>
  <si>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</si>
  <si>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</si>
  <si>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</si>
  <si>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</si>
  <si>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</si>
  <si>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</si>
  <si>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</si>
  <si>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</si>
  <si>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</si>
  <si>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</si>
  <si>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</si>
  <si>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</si>
  <si>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</si>
  <si>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</si>
  <si>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</si>
  <si>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</si>
  <si>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</si>
  <si>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</si>
  <si>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</si>
  <si>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</si>
  <si>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</si>
  <si>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</si>
  <si>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</si>
  <si>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</si>
  <si>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</si>
  <si>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</si>
  <si>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</si>
  <si>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</si>
  <si>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</si>
  <si>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</si>
  <si>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</si>
  <si>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</si>
  <si>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</si>
  <si>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</si>
  <si>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</si>
  <si>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</si>
  <si>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</si>
  <si>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</si>
  <si>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</si>
  <si>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</si>
  <si>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</si>
  <si>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</si>
  <si>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</si>
  <si>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</si>
  <si>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</si>
  <si>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</si>
  <si>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</si>
  <si>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</si>
  <si>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</si>
  <si>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</si>
  <si>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</si>
  <si>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</si>
  <si>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</si>
  <si>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</si>
  <si>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</si>
  <si>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</si>
  <si>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</si>
  <si>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</si>
  <si>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</si>
  <si>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</si>
  <si>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</si>
  <si>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</si>
  <si>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</si>
  <si>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</si>
  <si>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</si>
  <si>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</si>
  <si>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</si>
  <si>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</si>
  <si>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</si>
  <si>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</si>
  <si>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</si>
  <si>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</si>
  <si>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</si>
  <si>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</si>
  <si>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</si>
  <si>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</si>
  <si>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</si>
  <si>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</si>
  <si>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</si>
  <si>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</si>
  <si>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</si>
  <si>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</si>
  <si>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</si>
  <si>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</si>
  <si>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</si>
  <si>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</si>
  <si>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</si>
  <si>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</si>
  <si>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</si>
  <si>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</si>
  <si>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</si>
  <si>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</si>
  <si>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</si>
  <si>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</si>
  <si>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</si>
  <si>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</si>
  <si>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</si>
  <si>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</si>
  <si>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</si>
  <si>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</si>
  <si>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</si>
  <si>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</si>
  <si>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</si>
  <si>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</si>
  <si>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</si>
  <si>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</si>
  <si>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</si>
  <si>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</si>
  <si>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</si>
  <si>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</si>
  <si>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</si>
  <si>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</si>
  <si>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</si>
  <si>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</si>
  <si>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</si>
  <si>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</si>
  <si>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</si>
  <si>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</si>
  <si>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</si>
  <si>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</si>
  <si>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</si>
  <si>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</si>
  <si>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</si>
  <si>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</si>
  <si>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</si>
  <si>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</si>
  <si>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</si>
  <si>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</si>
  <si>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</si>
  <si>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</si>
  <si>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</si>
  <si>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</si>
  <si>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</si>
  <si>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</si>
  <si>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</si>
  <si>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</si>
  <si>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</si>
  <si>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</si>
  <si>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</si>
  <si>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</si>
  <si>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</si>
  <si>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</si>
  <si>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</si>
  <si>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</si>
  <si>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</si>
  <si>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</si>
  <si>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</si>
  <si>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</si>
  <si>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</si>
  <si>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</si>
  <si>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</si>
  <si>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</si>
  <si>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</si>
  <si>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</si>
  <si>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</si>
  <si>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</si>
  <si>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</si>
  <si>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</si>
  <si>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</si>
  <si>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</si>
  <si>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</si>
  <si>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</si>
  <si>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</si>
  <si>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</si>
  <si>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</si>
  <si>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</si>
  <si>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</si>
  <si>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</si>
  <si>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</si>
  <si>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</si>
  <si>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</si>
  <si>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</si>
  <si>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</si>
  <si>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</si>
  <si>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</si>
  <si>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</si>
  <si>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</si>
  <si>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</si>
  <si>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</si>
  <si>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</si>
  <si>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</si>
  <si>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</si>
  <si>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</si>
  <si>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</si>
  <si>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</si>
  <si>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</si>
  <si>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</si>
  <si>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</si>
  <si>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</si>
  <si>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</si>
  <si>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</si>
  <si>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</si>
  <si>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</si>
  <si>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</si>
  <si>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</si>
  <si>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</si>
  <si>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</si>
  <si>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</si>
  <si>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</si>
  <si>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</si>
  <si>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</si>
  <si>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</si>
  <si>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</si>
  <si>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</si>
  <si>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</si>
  <si>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</si>
  <si>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</si>
  <si>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</si>
  <si>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</si>
  <si>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</si>
  <si>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</si>
  <si>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</si>
  <si>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</si>
  <si>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</si>
  <si>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</si>
  <si>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</si>
  <si>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</si>
  <si>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</si>
  <si>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</si>
  <si>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</si>
  <si>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</si>
  <si>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</si>
  <si>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</si>
  <si>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</si>
  <si>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</si>
  <si>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</si>
  <si>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</si>
  <si>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</si>
  <si>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</si>
  <si>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</si>
  <si>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</si>
  <si>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</si>
  <si>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</si>
  <si>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</si>
  <si>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</si>
  <si>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</si>
  <si>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</si>
  <si>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</si>
  <si>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</si>
  <si>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</si>
  <si>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</si>
  <si>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</si>
  <si>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</si>
  <si>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</si>
  <si>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</si>
  <si>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</si>
  <si>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</si>
  <si>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</si>
  <si>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</si>
  <si>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</si>
  <si>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</si>
  <si>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</si>
  <si>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</si>
  <si>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</si>
  <si>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</si>
  <si>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</si>
  <si>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</si>
  <si>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</si>
  <si>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</si>
  <si>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</si>
  <si>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</si>
  <si>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</si>
  <si>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</si>
  <si>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</si>
  <si>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</si>
  <si>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</si>
  <si>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</si>
  <si>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</si>
  <si>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</si>
  <si>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</si>
  <si>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</si>
  <si>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</si>
  <si>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</si>
  <si>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</si>
  <si>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</si>
  <si>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</si>
  <si>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</si>
  <si>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</si>
  <si>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</si>
  <si>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</si>
  <si>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</si>
  <si>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</si>
  <si>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</si>
  <si>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</si>
  <si>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</si>
  <si>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</si>
  <si>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</si>
  <si>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</si>
  <si>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</si>
  <si>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</si>
  <si>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</si>
  <si>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</si>
  <si>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</si>
  <si>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</si>
  <si>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</si>
  <si>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</si>
  <si>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</si>
  <si>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</si>
  <si>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</si>
  <si>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</si>
  <si>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</si>
  <si>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</si>
  <si>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</si>
  <si>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</si>
  <si>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</si>
  <si>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</si>
  <si>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</si>
  <si>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</si>
  <si>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</si>
  <si>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</si>
  <si>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</si>
  <si>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</si>
  <si>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</si>
  <si>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</si>
  <si>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</si>
  <si>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</si>
  <si>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</si>
  <si>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</si>
  <si>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</si>
  <si>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</si>
  <si>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</si>
  <si>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</si>
  <si>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</si>
  <si>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</si>
  <si>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</si>
  <si>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</si>
  <si>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</si>
  <si>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</si>
  <si>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</si>
  <si>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</si>
  <si>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</si>
  <si>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</si>
  <si>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</si>
  <si>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</si>
  <si>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</si>
  <si>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</si>
  <si>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</si>
  <si>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</si>
  <si>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</si>
  <si>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</si>
  <si>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</si>
  <si>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</si>
  <si>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</si>
  <si>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</si>
  <si>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</si>
  <si>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</si>
  <si>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</si>
  <si>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</si>
  <si>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</si>
  <si>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</si>
  <si>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</si>
  <si>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</si>
  <si>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</si>
  <si>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</si>
  <si>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</si>
  <si>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</si>
  <si>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</si>
  <si>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</si>
  <si>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</si>
  <si>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</si>
  <si>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</si>
  <si>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</si>
  <si>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</si>
  <si>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</si>
  <si>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</si>
  <si>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</si>
  <si>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</si>
  <si>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</si>
  <si>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</si>
  <si>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</si>
  <si>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</si>
  <si>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</si>
  <si>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</si>
  <si>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</si>
  <si>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</si>
  <si>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</si>
  <si>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</si>
  <si>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</si>
  <si>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</si>
  <si>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</si>
  <si>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</si>
  <si>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</si>
  <si>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</si>
  <si>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</si>
  <si>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</si>
  <si>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</si>
  <si>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</si>
  <si>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</si>
  <si>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</si>
  <si>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</si>
  <si>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</si>
  <si>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</si>
  <si>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</si>
  <si>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</si>
  <si>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</si>
  <si>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</si>
  <si>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</si>
  <si>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</si>
  <si>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</si>
  <si>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</si>
  <si>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</si>
  <si>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</si>
  <si>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</si>
  <si>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</si>
  <si>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</si>
  <si>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</si>
  <si>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</si>
  <si>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</si>
  <si>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</si>
  <si>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</si>
  <si>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</si>
  <si>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</si>
  <si>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</si>
  <si>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</si>
  <si>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</si>
  <si>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</si>
  <si>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</si>
  <si>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</si>
  <si>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</si>
  <si>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</si>
  <si>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</si>
  <si>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</si>
  <si>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</si>
  <si>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</si>
  <si>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</si>
  <si>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</si>
  <si>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</si>
  <si>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</si>
  <si>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</si>
  <si>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</si>
  <si>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</si>
  <si>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</si>
  <si>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</si>
  <si>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</si>
  <si>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</si>
  <si>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</si>
  <si>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</si>
  <si>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</si>
  <si>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</si>
  <si>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</si>
  <si>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</si>
  <si>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</si>
  <si>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</si>
  <si>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</si>
  <si>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</si>
  <si>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</si>
  <si>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</si>
  <si>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</si>
  <si>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</si>
  <si>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</si>
  <si>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</si>
  <si>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</si>
  <si>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</si>
  <si>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</si>
  <si>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</si>
  <si>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</si>
  <si>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</si>
  <si>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</si>
  <si>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</si>
  <si>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</si>
  <si>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</si>
  <si>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</si>
  <si>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</si>
  <si>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</si>
  <si>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</si>
  <si>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</si>
  <si>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</si>
  <si>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</si>
  <si>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</si>
  <si>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</si>
  <si>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</si>
  <si>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</si>
  <si>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</si>
  <si>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</si>
  <si>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</si>
  <si>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</si>
  <si>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</si>
  <si>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</si>
  <si>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</si>
  <si>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</si>
  <si>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</si>
  <si>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</si>
  <si>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</si>
  <si>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</si>
  <si>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</si>
  <si>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</si>
  <si>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</si>
  <si>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</si>
  <si>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</si>
  <si>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</si>
  <si>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</si>
  <si>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</si>
  <si>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</si>
  <si>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</si>
  <si>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</si>
  <si>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</si>
  <si>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</si>
  <si>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</si>
  <si>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</si>
  <si>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</si>
  <si>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</si>
  <si>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</si>
  <si>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</si>
  <si>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</si>
  <si>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</si>
  <si>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</si>
  <si>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</si>
  <si>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</si>
  <si>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</si>
  <si>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</si>
  <si>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</si>
  <si>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</si>
  <si>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</si>
  <si>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</si>
  <si>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</si>
  <si>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</si>
  <si>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</si>
  <si>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</si>
  <si>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</si>
  <si>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</si>
  <si>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</si>
  <si>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</si>
  <si>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</si>
  <si>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</si>
  <si>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</si>
  <si>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</si>
  <si>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</si>
  <si>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</si>
  <si>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</si>
  <si>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</si>
  <si>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</si>
  <si>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</si>
  <si>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</si>
  <si>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</si>
  <si>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</si>
  <si>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</si>
  <si>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</si>
  <si>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</si>
  <si>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</si>
  <si>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</si>
  <si>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</si>
  <si>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</si>
  <si>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</si>
  <si>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</si>
  <si>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</si>
  <si>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</si>
  <si>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</si>
  <si>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</si>
  <si>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</si>
  <si>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</si>
  <si>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</si>
  <si>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</si>
  <si>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</si>
  <si>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</si>
  <si>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</si>
  <si>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</si>
  <si>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</si>
  <si>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</si>
  <si>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</si>
  <si>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</si>
  <si>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</si>
  <si>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</si>
  <si>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</si>
  <si>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</si>
  <si>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</si>
  <si>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</si>
  <si>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</si>
  <si>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</si>
  <si>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</si>
  <si>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</si>
  <si>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</si>
  <si>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</si>
  <si>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</si>
  <si>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</si>
  <si>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</si>
  <si>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</si>
  <si>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</si>
  <si>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</si>
  <si>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</si>
  <si>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</si>
  <si>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</si>
  <si>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</si>
  <si>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</si>
  <si>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</si>
  <si>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</si>
  <si>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</si>
  <si>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</si>
  <si>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</si>
  <si>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</si>
  <si>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</si>
  <si>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</si>
  <si>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</si>
  <si>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</si>
  <si>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</si>
  <si>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</si>
  <si>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</si>
  <si>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</si>
  <si>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</si>
  <si>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</si>
  <si>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</si>
  <si>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</si>
  <si>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</si>
  <si>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</si>
  <si>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</si>
  <si>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</si>
  <si>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</si>
  <si>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</si>
  <si>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</si>
  <si>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</si>
  <si>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</si>
  <si>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</si>
  <si>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</si>
  <si>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</si>
  <si>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</si>
  <si>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</si>
  <si>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</si>
  <si>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</si>
  <si>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</si>
  <si>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</si>
  <si>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</si>
  <si>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</si>
  <si>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</si>
  <si>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</si>
  <si>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</si>
  <si>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</si>
  <si>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</si>
  <si>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</si>
  <si>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</si>
  <si>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</si>
  <si>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</si>
  <si>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</si>
  <si>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</si>
  <si>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</si>
  <si>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</si>
  <si>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</si>
  <si>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</si>
  <si>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</si>
  <si>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</si>
  <si>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</si>
  <si>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</si>
  <si>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</si>
  <si>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</si>
  <si>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</si>
  <si>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</si>
  <si>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</si>
  <si>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</si>
  <si>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</si>
  <si>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</si>
  <si>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</si>
  <si>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</si>
  <si>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</si>
  <si>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</si>
  <si>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</si>
  <si>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</si>
  <si>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</si>
  <si>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</si>
  <si>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</si>
  <si>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</si>
  <si>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</si>
  <si>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</si>
  <si>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</si>
  <si>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</si>
  <si>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</si>
  <si>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</si>
  <si>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</si>
  <si>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</si>
  <si>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</si>
  <si>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</si>
  <si>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</si>
  <si>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</si>
  <si>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</si>
  <si>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</si>
  <si>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</si>
  <si>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</si>
  <si>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</si>
  <si>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</si>
  <si>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</si>
  <si>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</si>
  <si>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</si>
  <si>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</si>
  <si>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</si>
  <si>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</si>
  <si>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</si>
  <si>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</si>
  <si>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</si>
  <si>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</si>
  <si>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</si>
  <si>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</si>
  <si>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</si>
  <si>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</si>
  <si>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</si>
  <si>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</si>
  <si>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</si>
  <si>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</si>
  <si>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</si>
  <si>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</si>
  <si>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</si>
  <si>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</si>
  <si>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</si>
  <si>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</si>
  <si>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</si>
  <si>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</si>
  <si>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</si>
  <si>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</si>
  <si>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</si>
  <si>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</si>
  <si>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</si>
  <si>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</si>
  <si>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</si>
  <si>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</si>
  <si>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</si>
  <si>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</si>
  <si>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</si>
  <si>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</si>
  <si>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</si>
  <si>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</si>
  <si>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</si>
  <si>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</si>
  <si>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</si>
  <si>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</si>
  <si>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</si>
  <si>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</si>
  <si>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</si>
  <si>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</si>
  <si>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</si>
  <si>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</si>
  <si>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</si>
  <si>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</si>
  <si>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</si>
  <si>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</si>
  <si>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</si>
  <si>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</si>
  <si>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</si>
  <si>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</si>
  <si>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</si>
  <si>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</si>
  <si>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</si>
  <si>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</si>
  <si>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</si>
  <si>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</si>
  <si>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</si>
  <si>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</si>
  <si>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</si>
  <si>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</si>
  <si>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</si>
  <si>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</si>
  <si>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</si>
  <si>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</si>
  <si>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</si>
  <si>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</si>
  <si>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</si>
  <si>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</si>
  <si>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</si>
  <si>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</si>
  <si>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</si>
  <si>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</si>
  <si>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</si>
  <si>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</si>
  <si>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</si>
  <si>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</si>
  <si>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</si>
  <si>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</si>
  <si>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</si>
  <si>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</si>
  <si>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</si>
  <si>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</si>
  <si>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</si>
  <si>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</si>
  <si>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</si>
  <si>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</si>
  <si>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</si>
  <si>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</si>
  <si>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</si>
  <si>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</si>
  <si>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</si>
  <si>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</si>
  <si>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</si>
  <si>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</si>
  <si>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</si>
  <si>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</si>
  <si>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</si>
  <si>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</si>
  <si>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</si>
  <si>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</si>
  <si>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</si>
  <si>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</si>
  <si>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</si>
  <si>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</si>
  <si>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</si>
  <si>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</si>
  <si>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</si>
  <si>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</si>
  <si>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</si>
  <si>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</si>
  <si>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</si>
  <si>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</si>
  <si>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</si>
  <si>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</si>
  <si>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</si>
  <si>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</si>
  <si>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</si>
  <si>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</si>
  <si>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</si>
  <si>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</si>
  <si>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</si>
  <si>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</si>
  <si>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</si>
  <si>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</si>
  <si>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</si>
  <si>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</si>
  <si>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</si>
  <si>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</si>
  <si>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</si>
  <si>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</si>
  <si>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</si>
  <si>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</si>
  <si>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</si>
  <si>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</si>
  <si>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</si>
  <si>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</si>
  <si>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</si>
  <si>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</si>
  <si>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</si>
  <si>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</si>
  <si>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</si>
  <si>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</si>
  <si>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</si>
  <si>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</si>
  <si>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</si>
  <si>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</si>
  <si>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</si>
  <si>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</si>
  <si>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</si>
  <si>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</si>
  <si>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</si>
  <si>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</si>
  <si>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</si>
  <si>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</si>
  <si>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</si>
  <si>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</si>
  <si>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</si>
  <si>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</si>
  <si>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</si>
  <si>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</si>
  <si>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</si>
  <si>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</si>
  <si>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</si>
  <si>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</si>
  <si>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</si>
  <si>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</si>
  <si>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</si>
  <si>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</si>
  <si>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</si>
  <si>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</si>
  <si>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</si>
  <si>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</si>
  <si>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</si>
  <si>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</si>
  <si>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</si>
  <si>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</si>
  <si>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</si>
  <si>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</si>
  <si>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</si>
  <si>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</si>
  <si>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</si>
  <si>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</si>
  <si>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</si>
  <si>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</si>
  <si>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</si>
  <si>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</si>
  <si>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</si>
  <si>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</si>
  <si>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</si>
  <si>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</si>
  <si>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</si>
  <si>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</si>
  <si>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</si>
  <si>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</si>
  <si>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</si>
  <si>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</si>
  <si>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</si>
  <si>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</si>
  <si>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</si>
  <si>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</si>
  <si>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</si>
  <si>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</si>
  <si>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</si>
  <si>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</si>
  <si>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</si>
  <si>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</si>
  <si>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</si>
  <si>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</si>
  <si>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</si>
  <si>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</si>
  <si>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</si>
  <si>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</si>
  <si>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</si>
  <si>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</si>
  <si>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</si>
  <si>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</si>
  <si>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</si>
  <si>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</si>
  <si>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</si>
  <si>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</si>
  <si>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</si>
  <si>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</si>
  <si>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</si>
  <si>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</si>
  <si>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</si>
  <si>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</si>
  <si>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</si>
  <si>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</si>
  <si>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</si>
  <si>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</si>
  <si>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</si>
  <si>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</si>
  <si>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</si>
  <si>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</si>
  <si>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</si>
  <si>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</si>
  <si>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</si>
  <si>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</si>
  <si>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</si>
  <si>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</si>
  <si>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</si>
  <si>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</si>
  <si>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</si>
  <si>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</si>
  <si>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</si>
  <si>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</si>
  <si>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</si>
  <si>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</si>
  <si>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</si>
  <si>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</si>
  <si>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</si>
  <si>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</si>
  <si>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</si>
  <si>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</si>
  <si>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</si>
  <si>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</si>
  <si>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</si>
  <si>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</si>
  <si>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</si>
  <si>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</si>
  <si>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</si>
  <si>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</si>
  <si>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</si>
  <si>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</si>
  <si>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</si>
  <si>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</si>
  <si>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</si>
  <si>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</si>
  <si>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</si>
  <si>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</si>
  <si>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</si>
  <si>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</si>
  <si>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</si>
  <si>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</si>
  <si>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</si>
  <si>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</si>
  <si>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</si>
  <si>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</si>
  <si>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</si>
  <si>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</si>
  <si>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</si>
  <si>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</si>
  <si>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</si>
  <si>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</si>
  <si>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</si>
  <si>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</si>
  <si>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</si>
  <si>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</si>
  <si>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</si>
  <si>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</si>
  <si>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</si>
  <si>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</si>
  <si>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</si>
  <si>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</si>
  <si>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</si>
  <si>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</si>
  <si>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</si>
  <si>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</si>
  <si>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</si>
  <si>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</si>
  <si>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</si>
  <si>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</si>
  <si>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</si>
  <si>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</si>
  <si>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</si>
  <si>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</si>
  <si>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</si>
  <si>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</si>
  <si>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</si>
  <si>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</si>
  <si>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</si>
  <si>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</si>
  <si>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</si>
  <si>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</si>
  <si>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</si>
  <si>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</si>
  <si>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</si>
  <si>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</si>
  <si>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</si>
  <si>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</si>
  <si>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</si>
  <si>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</si>
  <si>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</si>
  <si>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</si>
  <si>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</si>
  <si>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</si>
  <si>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</si>
  <si>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</si>
  <si>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</si>
  <si>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</si>
  <si>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</si>
  <si>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</si>
  <si>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</si>
  <si>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</si>
  <si>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</si>
  <si>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</si>
  <si>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</si>
  <si>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</si>
  <si>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</si>
  <si>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</si>
  <si>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</si>
  <si>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</si>
  <si>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</si>
  <si>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</si>
  <si>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</si>
  <si>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</si>
  <si>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</si>
  <si>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</si>
  <si>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</si>
  <si>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</si>
  <si>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</si>
  <si>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</si>
  <si>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</si>
  <si>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</si>
  <si>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</si>
  <si>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</si>
  <si>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</si>
  <si>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</si>
  <si>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</si>
  <si>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</si>
  <si>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</si>
  <si>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</si>
  <si>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</si>
  <si>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</si>
  <si>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</si>
  <si>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</si>
  <si>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</si>
  <si>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</si>
  <si>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</si>
  <si>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</si>
  <si>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</si>
  <si>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</si>
  <si>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</si>
  <si>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</si>
  <si>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</si>
  <si>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</si>
  <si>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</si>
  <si>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</si>
  <si>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</si>
  <si>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</si>
  <si>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</si>
  <si>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</si>
  <si>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</si>
  <si>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</si>
  <si>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</si>
  <si>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</si>
  <si>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</si>
  <si>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</si>
  <si>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</si>
  <si>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</si>
  <si>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</si>
  <si>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</si>
  <si>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</si>
  <si>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</si>
  <si>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</si>
  <si>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</si>
  <si>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</si>
  <si>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</si>
  <si>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</si>
  <si>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</si>
  <si>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</si>
  <si>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</si>
  <si>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</si>
  <si>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</si>
  <si>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</si>
  <si>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</si>
  <si>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</si>
  <si>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</si>
  <si>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</si>
  <si>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</si>
  <si>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</si>
  <si>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</si>
  <si>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</si>
  <si>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</si>
  <si>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</si>
  <si>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</si>
  <si>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</si>
  <si>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</si>
  <si>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</si>
  <si>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</si>
  <si>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</si>
  <si>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</si>
  <si>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</si>
  <si>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</si>
  <si>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</si>
  <si>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</si>
  <si>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</si>
  <si>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</si>
  <si>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</si>
  <si>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</si>
  <si>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</si>
  <si>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</si>
  <si>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</si>
  <si>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</si>
  <si>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</si>
  <si>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</si>
  <si>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</si>
  <si>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</si>
  <si>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</si>
  <si>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</si>
  <si>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</si>
  <si>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</si>
  <si>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</si>
  <si>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</si>
  <si>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</si>
  <si>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</si>
  <si>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</si>
  <si>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</si>
  <si>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</si>
  <si>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</si>
  <si>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</si>
  <si>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</si>
  <si>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</si>
  <si>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</si>
  <si>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</si>
  <si>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</si>
  <si>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</si>
  <si>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</si>
  <si>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</si>
  <si>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</si>
  <si>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</si>
  <si>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</si>
  <si>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</si>
  <si>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</si>
  <si>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</si>
  <si>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</si>
  <si>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</si>
  <si>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</si>
  <si>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</si>
  <si>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</si>
  <si>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</si>
  <si>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</si>
  <si>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</si>
  <si>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</si>
  <si>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</si>
  <si>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</si>
  <si>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</si>
  <si>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</si>
  <si>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</si>
  <si>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</si>
  <si>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</si>
  <si>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</si>
  <si>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</si>
  <si>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</si>
  <si>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</si>
  <si>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</si>
  <si>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</si>
  <si>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</si>
  <si>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</si>
  <si>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</si>
  <si>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</si>
  <si>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</si>
  <si>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</si>
  <si>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</si>
  <si>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</si>
  <si>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</si>
  <si>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</si>
  <si>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</si>
  <si>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</si>
  <si>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</si>
  <si>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</si>
  <si>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</si>
  <si>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</si>
  <si>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</si>
  <si>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</si>
  <si>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</si>
  <si>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</si>
  <si>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</si>
  <si>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</si>
  <si>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</si>
  <si>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</si>
  <si>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</si>
  <si>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</si>
  <si>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</si>
  <si>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</si>
  <si>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</si>
  <si>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</si>
  <si>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</si>
  <si>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</si>
  <si>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</si>
  <si>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</si>
  <si>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</si>
  <si>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</si>
  <si>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</si>
  <si>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</si>
  <si>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</si>
  <si>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</si>
  <si>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</si>
  <si>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</si>
  <si>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</si>
  <si>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</si>
  <si>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</si>
  <si>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</si>
  <si>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</si>
  <si>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</si>
  <si>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</si>
  <si>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</si>
  <si>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</si>
  <si>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</si>
  <si>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</si>
  <si>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</si>
  <si>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</si>
  <si>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</si>
  <si>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</si>
  <si>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</si>
  <si>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</si>
  <si>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</si>
  <si>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</si>
  <si>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</si>
  <si>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</si>
  <si>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</si>
  <si>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</si>
  <si>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</si>
  <si>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</si>
  <si>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</si>
  <si>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</si>
  <si>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</si>
  <si>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</si>
  <si>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</si>
  <si>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</si>
  <si>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</si>
  <si>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</si>
  <si>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</si>
  <si>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</si>
  <si>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</si>
  <si>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</si>
  <si>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</si>
  <si>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</si>
  <si>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</si>
  <si>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</si>
  <si>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</si>
  <si>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</si>
  <si>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</si>
  <si>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</si>
  <si>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</si>
  <si>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</si>
  <si>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</si>
  <si>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</si>
  <si>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</si>
  <si>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</si>
  <si>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</si>
  <si>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</si>
  <si>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</si>
  <si>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</si>
  <si>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</si>
  <si>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</si>
  <si>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</si>
  <si>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</si>
  <si>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</si>
  <si>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</si>
  <si>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</si>
  <si>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</si>
  <si>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</si>
  <si>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</si>
  <si>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</si>
  <si>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</si>
  <si>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</si>
  <si>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</si>
  <si>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</si>
  <si>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</si>
  <si>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</si>
  <si>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</si>
  <si>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</si>
  <si>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</si>
  <si>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</si>
  <si>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</si>
  <si>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</si>
  <si>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</si>
  <si>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</si>
  <si>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</si>
  <si>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</si>
  <si>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</si>
  <si>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</si>
  <si>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</si>
  <si>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</si>
  <si>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</si>
  <si>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</si>
  <si>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</si>
  <si>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</si>
  <si>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</si>
  <si>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</si>
  <si>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</si>
  <si>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</si>
  <si>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</si>
  <si>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</si>
  <si>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</si>
  <si>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</si>
  <si>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</si>
  <si>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</si>
  <si>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</si>
  <si>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</si>
  <si>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</si>
  <si>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</si>
  <si>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</si>
  <si>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</si>
  <si>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</si>
  <si>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</si>
  <si>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</si>
  <si>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</si>
  <si>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</si>
  <si>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</si>
  <si>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</si>
  <si>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</si>
  <si>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</si>
  <si>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</si>
  <si>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</si>
  <si>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</si>
  <si>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</si>
  <si>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</si>
  <si>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</si>
  <si>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</si>
  <si>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</si>
  <si>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</si>
  <si>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</si>
  <si>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</si>
  <si>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</si>
  <si>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</si>
  <si>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</si>
  <si>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</si>
  <si>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</si>
  <si>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</si>
  <si>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</si>
  <si>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</si>
  <si>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</si>
  <si>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</si>
  <si>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</si>
  <si>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</si>
  <si>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</si>
  <si>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</si>
  <si>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</si>
  <si>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</si>
  <si>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</si>
  <si>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</si>
  <si>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</si>
  <si>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</si>
  <si>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</si>
  <si>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</si>
  <si>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</si>
  <si>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</si>
  <si>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</si>
  <si>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</si>
  <si>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</si>
  <si>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</si>
  <si>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</si>
  <si>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</si>
  <si>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</si>
  <si>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</si>
  <si>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</si>
  <si>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</si>
  <si>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</si>
  <si>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</si>
  <si>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</si>
  <si>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</si>
  <si>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</si>
  <si>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</si>
  <si>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</si>
  <si>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</si>
  <si>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</si>
  <si>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</si>
  <si>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</si>
  <si>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</si>
  <si>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</si>
  <si>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</si>
  <si>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</si>
  <si>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</si>
  <si>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</si>
  <si>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</si>
  <si>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</si>
  <si>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</si>
  <si>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</si>
  <si>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</si>
  <si>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</si>
  <si>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</si>
  <si>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</si>
  <si>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</si>
  <si>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</si>
  <si>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</si>
  <si>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</si>
  <si>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</si>
  <si>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</si>
  <si>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</si>
  <si>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</si>
  <si>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</si>
  <si>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</si>
  <si>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</si>
  <si>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</si>
  <si>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</si>
  <si>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</si>
  <si>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</si>
  <si>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</si>
  <si>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</si>
  <si>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</si>
  <si>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</si>
  <si>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</si>
  <si>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</si>
  <si>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</si>
  <si>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</si>
  <si>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</si>
  <si>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</si>
  <si>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</si>
  <si>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</si>
  <si>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</si>
  <si>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</si>
  <si>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</si>
  <si>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</si>
  <si>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</si>
  <si>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</si>
  <si>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</si>
  <si>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</si>
  <si>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</si>
  <si>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</si>
  <si>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</si>
  <si>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</si>
  <si>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</si>
  <si>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</si>
  <si>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</si>
  <si>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</si>
  <si>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</si>
  <si>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</si>
  <si>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</si>
  <si>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</si>
  <si>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</si>
  <si>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</si>
  <si>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</si>
  <si>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</si>
  <si>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</si>
  <si>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</si>
  <si>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</si>
  <si>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</si>
  <si>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</si>
  <si>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</si>
  <si>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</si>
  <si>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</si>
  <si>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</si>
  <si>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</si>
  <si>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</si>
  <si>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</si>
  <si>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</si>
  <si>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</si>
  <si>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</si>
  <si>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</si>
  <si>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</si>
  <si>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</si>
  <si>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</si>
  <si>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</si>
  <si>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</si>
  <si>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</si>
  <si>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</si>
  <si>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</si>
  <si>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</si>
  <si>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</si>
  <si>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</si>
  <si>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</si>
  <si>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</si>
  <si>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</si>
  <si>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</si>
  <si>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</si>
  <si>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</si>
  <si>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</si>
  <si>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</si>
  <si>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</si>
  <si>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</si>
  <si>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</si>
  <si>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</si>
  <si>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</si>
  <si>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</si>
  <si>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</si>
  <si>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</si>
  <si>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</si>
  <si>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</si>
  <si>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</si>
  <si>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</si>
  <si>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</si>
  <si>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</si>
  <si>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</si>
  <si>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</si>
  <si>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</si>
  <si>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</si>
  <si>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</si>
  <si>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</si>
  <si>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</si>
  <si>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</si>
  <si>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</si>
  <si>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</si>
  <si>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</si>
  <si>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</si>
  <si>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</si>
  <si>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</si>
  <si>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</si>
  <si>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</si>
  <si>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</si>
  <si>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</si>
  <si>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</si>
  <si>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</si>
  <si>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</si>
  <si>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</si>
  <si>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</si>
  <si>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</si>
  <si>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</si>
  <si>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</si>
  <si>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</si>
  <si>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</si>
  <si>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</si>
  <si>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</si>
  <si>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</si>
  <si>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</si>
  <si>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</si>
  <si>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</si>
  <si>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</si>
  <si>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</si>
  <si>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</si>
  <si>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</si>
  <si>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</si>
  <si>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</si>
  <si>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</si>
  <si>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</si>
  <si>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</si>
  <si>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</si>
  <si>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</si>
  <si>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</si>
  <si>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</si>
  <si>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</si>
  <si>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</si>
  <si>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</si>
  <si>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</si>
  <si>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</si>
  <si>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</si>
  <si>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</si>
  <si>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</si>
  <si>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</si>
  <si>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</si>
  <si>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</si>
  <si>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</si>
  <si>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</si>
  <si>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</si>
  <si>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</si>
  <si>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</si>
  <si>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</si>
  <si>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</si>
  <si>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</si>
  <si>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</si>
  <si>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</si>
  <si>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</si>
  <si>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</si>
  <si>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</si>
  <si>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</si>
  <si>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</si>
  <si>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</si>
  <si>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</si>
  <si>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</si>
  <si>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</si>
  <si>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</si>
  <si>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</si>
  <si>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</si>
  <si>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</si>
  <si>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</si>
  <si>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</si>
  <si>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</si>
  <si>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</si>
  <si>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</si>
  <si>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</si>
  <si>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</si>
  <si>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</si>
  <si>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</si>
  <si>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</si>
  <si>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</si>
  <si>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</si>
  <si>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</si>
  <si>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</si>
  <si>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</si>
  <si>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</si>
  <si>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</si>
  <si>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</si>
  <si>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</si>
  <si>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</si>
  <si>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</si>
  <si>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</si>
  <si>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</si>
  <si>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</si>
  <si>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</si>
  <si>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</si>
  <si>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</si>
  <si>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</si>
  <si>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</si>
  <si>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</si>
  <si>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</si>
  <si>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</si>
  <si>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</si>
  <si>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</si>
  <si>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</si>
  <si>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</si>
  <si>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</si>
  <si>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</si>
  <si>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</si>
  <si>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</si>
  <si>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</si>
  <si>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</si>
  <si>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</si>
  <si>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</si>
  <si>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</si>
  <si>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</si>
  <si>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</si>
  <si>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</si>
  <si>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</si>
  <si>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</si>
  <si>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</si>
  <si>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</si>
  <si>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</si>
  <si>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</si>
  <si>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</si>
  <si>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</si>
  <si>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</si>
  <si>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</si>
  <si>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</si>
  <si>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</si>
  <si>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</si>
  <si>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</si>
  <si>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</si>
  <si>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</si>
  <si>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</si>
  <si>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</si>
  <si>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</si>
  <si>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</si>
  <si>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</si>
  <si>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</si>
  <si>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</si>
  <si>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</si>
  <si>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</si>
  <si>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</si>
  <si>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</si>
  <si>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</si>
  <si>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</si>
  <si>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</si>
  <si>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</si>
  <si>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</si>
  <si>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</si>
  <si>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</si>
  <si>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</si>
  <si>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</si>
  <si>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</si>
  <si>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</si>
  <si>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</si>
  <si>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</si>
  <si>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</si>
  <si>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</si>
  <si>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</si>
  <si>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</si>
  <si>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</si>
  <si>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</si>
  <si>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</si>
  <si>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</si>
  <si>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</si>
  <si>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</si>
  <si>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</si>
  <si>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</si>
  <si>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</si>
  <si>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</si>
  <si>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</si>
  <si>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</si>
  <si>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</si>
  <si>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</si>
  <si>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</si>
  <si>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</si>
  <si>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</si>
  <si>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</si>
  <si>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</si>
  <si>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</si>
  <si>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</si>
  <si>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</si>
  <si>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</si>
  <si>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</si>
  <si>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</si>
  <si>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</si>
  <si>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</si>
  <si>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</si>
  <si>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</si>
  <si>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</si>
  <si>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</si>
  <si>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</si>
  <si>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</si>
  <si>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</si>
  <si>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</si>
  <si>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</si>
  <si>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</si>
  <si>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</si>
  <si>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</si>
  <si>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</si>
  <si>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</si>
  <si>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</si>
  <si>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</si>
  <si>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</si>
  <si>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</si>
  <si>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</si>
  <si>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</si>
  <si>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</si>
  <si>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</si>
  <si>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</si>
  <si>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</si>
  <si>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</si>
  <si>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</si>
  <si>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</si>
  <si>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</si>
  <si>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</si>
  <si>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</si>
  <si>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</si>
  <si>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</si>
  <si>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</si>
  <si>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</si>
  <si>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</si>
  <si>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</si>
  <si>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</si>
  <si>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</si>
  <si>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</si>
  <si>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</si>
  <si>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</si>
  <si>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</si>
  <si>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</si>
  <si>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</si>
  <si>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</si>
  <si>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</si>
  <si>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</si>
  <si>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</si>
  <si>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</si>
  <si>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</si>
  <si>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</si>
  <si>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</si>
  <si>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</si>
  <si>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</si>
  <si>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</si>
  <si>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</si>
  <si>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</si>
  <si>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</si>
  <si>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</si>
  <si>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</si>
  <si>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</si>
  <si>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</si>
  <si>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</si>
  <si>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</si>
  <si>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</si>
  <si>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</si>
  <si>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</si>
  <si>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</si>
  <si>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</si>
  <si>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</si>
  <si>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</si>
  <si>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</si>
  <si>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</si>
  <si>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</si>
  <si>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</si>
  <si>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</si>
  <si>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</si>
  <si>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</si>
  <si>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</si>
  <si>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</si>
  <si>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</si>
  <si>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</si>
  <si>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</si>
  <si>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</si>
  <si>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</si>
  <si>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</si>
  <si>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</si>
  <si>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</si>
  <si>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</si>
  <si>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</si>
  <si>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</si>
  <si>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</si>
  <si>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</si>
  <si>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</si>
  <si>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</si>
  <si>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</si>
  <si>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</si>
  <si>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</si>
  <si>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</si>
  <si>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</si>
  <si>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</si>
  <si>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</si>
  <si>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</si>
  <si>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</si>
  <si>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</si>
  <si>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</si>
  <si>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</si>
  <si>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</si>
  <si>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</si>
  <si>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</si>
  <si>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</si>
  <si>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</si>
  <si>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</si>
  <si>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</si>
  <si>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</si>
  <si>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</si>
  <si>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</si>
  <si>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</si>
  <si>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</si>
  <si>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</si>
  <si>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</si>
  <si>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</si>
  <si>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</si>
  <si>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</si>
  <si>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</si>
  <si>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</si>
  <si>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</si>
  <si>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</si>
  <si>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</si>
  <si>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</si>
  <si>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</si>
  <si>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</si>
  <si>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</si>
  <si>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</si>
  <si>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</si>
  <si>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</si>
  <si>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</si>
  <si>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</si>
  <si>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</si>
  <si>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</si>
  <si>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</si>
  <si>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</si>
  <si>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</si>
  <si>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</si>
  <si>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</si>
  <si>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</si>
  <si>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</si>
  <si>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</si>
  <si>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</si>
  <si>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</si>
  <si>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</si>
  <si>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</si>
  <si>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</si>
  <si>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</si>
  <si>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</si>
  <si>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</si>
  <si>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</si>
  <si>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</si>
  <si>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</si>
  <si>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</si>
  <si>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</si>
  <si>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</si>
  <si>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</si>
  <si>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</si>
  <si>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</si>
  <si>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</si>
  <si>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</si>
  <si>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</si>
  <si>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</si>
  <si>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</si>
  <si>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</si>
  <si>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</si>
  <si>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</si>
  <si>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</si>
  <si>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</si>
  <si>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</si>
  <si>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</si>
  <si>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</si>
  <si>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</si>
  <si>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</si>
  <si>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</si>
  <si>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</si>
  <si>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</si>
  <si>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</si>
  <si>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</si>
  <si>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</si>
  <si>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</si>
  <si>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</si>
  <si>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</si>
  <si>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</si>
  <si>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</si>
  <si>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</si>
  <si>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</si>
  <si>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</si>
  <si>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</si>
  <si>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</si>
  <si>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</si>
  <si>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</si>
  <si>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</si>
  <si>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</si>
  <si>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</si>
  <si>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</si>
  <si>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</si>
  <si>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</si>
  <si>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</si>
  <si>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</si>
  <si>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</si>
  <si>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</si>
  <si>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</si>
  <si>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</si>
  <si>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</si>
  <si>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</si>
  <si>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</si>
  <si>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</si>
  <si>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</si>
  <si>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</si>
  <si>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</si>
  <si>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</si>
  <si>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</si>
  <si>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</si>
  <si>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</si>
  <si>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</si>
  <si>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</si>
  <si>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</si>
  <si>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</si>
  <si>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</si>
  <si>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</si>
  <si>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</si>
  <si>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</si>
  <si>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</si>
  <si>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</si>
  <si>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</si>
  <si>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</si>
  <si>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</si>
  <si>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</si>
  <si>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</si>
  <si>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</si>
  <si>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</si>
  <si>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</si>
  <si>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</si>
  <si>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</si>
  <si>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</si>
  <si>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</si>
  <si>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</si>
  <si>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</si>
  <si>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</si>
  <si>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</si>
  <si>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</si>
  <si>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</si>
  <si>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</si>
  <si>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</si>
  <si>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</si>
  <si>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</si>
  <si>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</si>
  <si>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</si>
  <si>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</si>
  <si>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</si>
  <si>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</si>
  <si>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</si>
  <si>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</si>
  <si>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</si>
  <si>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</si>
  <si>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</si>
  <si>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</si>
  <si>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</si>
  <si>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</si>
  <si>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</si>
  <si>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</si>
  <si>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</si>
  <si>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</si>
  <si>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</si>
  <si>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</si>
  <si>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</si>
  <si>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</si>
  <si>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</si>
  <si>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</si>
  <si>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</si>
  <si>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</si>
  <si>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</si>
  <si>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</si>
  <si>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</si>
  <si>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</si>
  <si>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</si>
  <si>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</si>
  <si>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</si>
  <si>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</si>
  <si>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</si>
  <si>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</si>
  <si>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</si>
  <si>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</si>
  <si>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</si>
  <si>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</si>
  <si>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</si>
  <si>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</si>
  <si>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</si>
  <si>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</si>
  <si>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</si>
  <si>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</si>
  <si>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</si>
  <si>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</si>
  <si>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</si>
  <si>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</si>
  <si>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</si>
  <si>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</si>
  <si>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</si>
  <si>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</si>
  <si>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</si>
  <si>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</si>
  <si>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</si>
  <si>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</si>
  <si>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</si>
  <si>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</si>
  <si>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</si>
  <si>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</si>
  <si>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</si>
  <si>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</si>
  <si>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</si>
  <si>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</si>
  <si>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</si>
  <si>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</si>
  <si>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</si>
  <si>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</si>
  <si>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</si>
  <si>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</si>
  <si>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</si>
  <si>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</si>
  <si>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</si>
  <si>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</si>
  <si>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</si>
  <si>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</si>
  <si>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</si>
  <si>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</si>
  <si>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</si>
  <si>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</si>
  <si>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</si>
  <si>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</si>
  <si>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</si>
  <si>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</si>
  <si>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</si>
  <si>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</si>
  <si>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</si>
  <si>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</si>
  <si>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</si>
  <si>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</si>
  <si>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</si>
  <si>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</si>
  <si>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</si>
  <si>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</si>
  <si>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</si>
  <si>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</si>
  <si>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</si>
  <si>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</si>
  <si>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</si>
  <si>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</si>
  <si>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</si>
  <si>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</si>
  <si>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</si>
  <si>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</si>
  <si>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</si>
  <si>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</si>
  <si>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</si>
  <si>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</si>
  <si>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</si>
  <si>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</si>
  <si>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</si>
  <si>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</si>
  <si>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</si>
  <si>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</si>
  <si>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</si>
  <si>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</si>
  <si>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</si>
  <si>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</si>
  <si>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</si>
  <si>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</si>
  <si>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</si>
  <si>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</si>
  <si>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</si>
  <si>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</si>
  <si>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</si>
  <si>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</si>
  <si>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</si>
  <si>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</si>
  <si>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</si>
  <si>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</si>
  <si>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</si>
  <si>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</si>
  <si>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</si>
  <si>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</si>
  <si>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</si>
  <si>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</si>
  <si>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</si>
  <si>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</si>
  <si>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</si>
  <si>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</si>
  <si>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</si>
  <si>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</si>
  <si>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</si>
  <si>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</si>
  <si>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</si>
  <si>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</si>
  <si>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</si>
  <si>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</si>
  <si>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</si>
  <si>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</si>
  <si>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</si>
  <si>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</si>
  <si>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</si>
  <si>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</si>
  <si>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</si>
  <si>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</si>
  <si>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</si>
  <si>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</si>
  <si>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</si>
  <si>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</si>
  <si>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</si>
  <si>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</si>
  <si>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</si>
  <si>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</si>
  <si>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</si>
  <si>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</si>
  <si>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</si>
  <si>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</si>
  <si>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</si>
  <si>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</si>
  <si>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</si>
  <si>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</si>
  <si>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</si>
  <si>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</si>
  <si>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</si>
  <si>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</si>
  <si>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</si>
  <si>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</si>
  <si>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</si>
  <si>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</si>
  <si>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</si>
  <si>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</si>
  <si>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</si>
  <si>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</si>
  <si>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</si>
  <si>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</si>
  <si>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</si>
  <si>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</si>
  <si>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</si>
  <si>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</si>
  <si>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</si>
  <si>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</si>
  <si>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</si>
  <si>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</si>
  <si>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</si>
  <si>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</si>
  <si>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</si>
  <si>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</si>
  <si>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</si>
  <si>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</si>
  <si>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</si>
  <si>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</si>
  <si>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</si>
  <si>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</si>
  <si>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</si>
  <si>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</si>
  <si>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</si>
  <si>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</si>
  <si>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</si>
  <si>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</si>
  <si>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</si>
  <si>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</si>
  <si>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</si>
  <si>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</si>
  <si>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</si>
  <si>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</si>
  <si>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</si>
  <si>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</si>
  <si>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</si>
  <si>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</si>
  <si>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</si>
  <si>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</si>
  <si>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</si>
  <si>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</si>
  <si>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</si>
  <si>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</si>
  <si>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</si>
  <si>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</si>
  <si>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</si>
  <si>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</si>
  <si>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</si>
  <si>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</si>
  <si>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</si>
  <si>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</si>
  <si>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</si>
  <si>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</si>
  <si>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</si>
  <si>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</si>
  <si>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</si>
  <si>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</si>
  <si>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</si>
  <si>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</si>
  <si>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</si>
  <si>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</si>
  <si>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</si>
  <si>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</si>
  <si>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</si>
  <si>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</si>
  <si>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</si>
  <si>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</si>
  <si>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</si>
  <si>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</si>
  <si>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</si>
  <si>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</si>
  <si>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</si>
  <si>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</si>
  <si>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</si>
  <si>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</si>
  <si>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</si>
  <si>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</si>
  <si>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</si>
  <si>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</si>
  <si>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</si>
  <si>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</si>
  <si>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</si>
  <si>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</si>
  <si>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</si>
  <si>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</si>
  <si>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</si>
  <si>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</si>
  <si>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</si>
  <si>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</si>
  <si>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</si>
  <si>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</si>
  <si>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</si>
  <si>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</si>
  <si>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</si>
  <si>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</si>
  <si>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</si>
  <si>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</si>
  <si>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</si>
  <si>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</si>
  <si>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</si>
  <si>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</si>
  <si>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</si>
  <si>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</si>
  <si>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</si>
  <si>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</si>
  <si>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</si>
  <si>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</si>
  <si>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</si>
  <si>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</si>
  <si>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</si>
  <si>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</si>
  <si>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</si>
  <si>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</si>
  <si>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</si>
  <si>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</si>
  <si>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</si>
  <si>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</si>
  <si>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</si>
  <si>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</si>
  <si>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</si>
  <si>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</si>
  <si>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</si>
  <si>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</si>
  <si>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</si>
  <si>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</si>
  <si>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</si>
  <si>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</si>
  <si>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</si>
  <si>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</si>
  <si>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</si>
  <si>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</si>
  <si>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</si>
  <si>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</si>
  <si>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</si>
  <si>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</si>
  <si>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</si>
  <si>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</si>
  <si>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</si>
  <si>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</si>
  <si>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</si>
  <si>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</si>
  <si>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</si>
  <si>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</si>
  <si>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</si>
  <si>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</si>
  <si>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</si>
  <si>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</si>
  <si>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</si>
  <si>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</si>
  <si>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</si>
  <si>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</si>
  <si>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</si>
  <si>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</si>
  <si>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</si>
  <si>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</si>
  <si>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</si>
  <si>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</si>
  <si>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</si>
  <si>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</si>
  <si>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</si>
  <si>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</si>
  <si>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</si>
  <si>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</si>
  <si>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</si>
  <si>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</si>
  <si>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</si>
  <si>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</si>
  <si>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</si>
  <si>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</si>
  <si>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</si>
  <si>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</si>
  <si>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</si>
  <si>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</si>
  <si>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</si>
  <si>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</si>
  <si>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</si>
  <si>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</si>
  <si>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</si>
  <si>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</si>
  <si>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</si>
  <si>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</si>
  <si>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</si>
  <si>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</si>
  <si>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</si>
  <si>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</si>
  <si>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</si>
  <si>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</si>
  <si>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</si>
  <si>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</si>
  <si>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</si>
  <si>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</si>
  <si>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</si>
  <si>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</si>
  <si>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</si>
  <si>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</si>
  <si>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</si>
  <si>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</si>
  <si>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</si>
  <si>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</si>
  <si>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</si>
  <si>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</si>
  <si>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</si>
  <si>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</si>
  <si>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</si>
  <si>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</si>
  <si>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</si>
  <si>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</si>
  <si>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</si>
  <si>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</si>
  <si>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</si>
  <si>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</si>
  <si>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</si>
  <si>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</si>
  <si>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</si>
  <si>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</si>
  <si>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</si>
  <si>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</si>
  <si>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</si>
  <si>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</si>
  <si>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</si>
  <si>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</si>
  <si>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</si>
  <si>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</si>
  <si>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</si>
  <si>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</si>
  <si>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</si>
  <si>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</si>
  <si>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</si>
  <si>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</si>
  <si>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</si>
  <si>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</si>
  <si>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</si>
  <si>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</si>
  <si>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</si>
  <si>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</si>
  <si>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</si>
  <si>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</si>
  <si>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</si>
  <si>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</si>
  <si>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</si>
  <si>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</si>
  <si>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</si>
  <si>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</si>
  <si>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</si>
  <si>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</si>
  <si>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</si>
  <si>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</si>
  <si>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</si>
  <si>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</si>
  <si>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</si>
  <si>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</si>
  <si>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</si>
  <si>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</si>
  <si>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</si>
  <si>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</si>
  <si>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</si>
  <si>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</si>
  <si>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</si>
  <si>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</si>
  <si>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</si>
  <si>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</si>
  <si>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</si>
  <si>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</si>
  <si>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</si>
  <si>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</si>
  <si>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</si>
  <si>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</si>
  <si>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</si>
  <si>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</si>
  <si>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</si>
  <si>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</si>
  <si>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</si>
  <si>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</si>
  <si>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</si>
  <si>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</si>
  <si>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</si>
  <si>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</si>
  <si>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</si>
  <si>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</si>
  <si>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</si>
  <si>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</si>
  <si>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</si>
  <si>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</si>
  <si>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</si>
  <si>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</si>
  <si>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</si>
  <si>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</si>
  <si>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</si>
  <si>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</si>
  <si>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</si>
  <si>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</si>
  <si>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</si>
  <si>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</si>
  <si>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</si>
  <si>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</si>
  <si>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</si>
  <si>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</si>
  <si>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</si>
  <si>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</si>
  <si>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</si>
  <si>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</si>
  <si>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</si>
  <si>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</si>
  <si>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</si>
  <si>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</si>
  <si>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</si>
  <si>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</si>
  <si>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</si>
  <si>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</si>
  <si>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</si>
  <si>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</si>
  <si>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</si>
  <si>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</si>
  <si>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</si>
  <si>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</si>
  <si>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</si>
  <si>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</si>
  <si>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</si>
  <si>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</si>
  <si>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</si>
  <si>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</si>
  <si>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</si>
  <si>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</si>
  <si>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</si>
  <si>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</si>
  <si>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</si>
  <si>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</si>
  <si>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</si>
  <si>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</si>
  <si>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</si>
  <si>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</si>
  <si>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</si>
  <si>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</si>
  <si>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</si>
  <si>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</si>
  <si>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</si>
  <si>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</si>
  <si>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</si>
  <si>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</si>
  <si>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</si>
  <si>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</si>
  <si>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</si>
  <si>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</si>
  <si>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</si>
  <si>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</si>
  <si>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</si>
  <si>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</si>
  <si>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</si>
  <si>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</si>
  <si>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</si>
  <si>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</si>
  <si>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</si>
  <si>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</si>
  <si>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</si>
  <si>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</si>
  <si>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</si>
  <si>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</si>
  <si>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</si>
  <si>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</si>
  <si>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</si>
  <si>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</si>
  <si>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</si>
  <si>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</si>
  <si>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</si>
  <si>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</si>
  <si>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</si>
  <si>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</si>
  <si>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</si>
  <si>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</si>
  <si>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</si>
  <si>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</si>
  <si>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</si>
  <si>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</si>
  <si>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</si>
  <si>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</si>
  <si>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</si>
  <si>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</si>
  <si>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</si>
  <si>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</si>
  <si>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</si>
  <si>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</si>
  <si>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</si>
  <si>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</si>
  <si>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</si>
  <si>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</si>
  <si>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</si>
  <si>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</si>
  <si>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</si>
  <si>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</si>
  <si>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</si>
  <si>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</si>
  <si>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</si>
  <si>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</si>
  <si>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</si>
  <si>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</si>
  <si>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</si>
  <si>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</si>
  <si>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</si>
  <si>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</si>
  <si>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</si>
  <si>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</si>
  <si>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</si>
  <si>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</si>
  <si>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</si>
  <si>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</si>
  <si>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</si>
  <si>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</si>
  <si>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</si>
  <si>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</si>
  <si>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</si>
  <si>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</si>
  <si>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</si>
  <si>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</si>
  <si>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</si>
  <si>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</si>
  <si>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</si>
  <si>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</si>
  <si>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</si>
  <si>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</si>
  <si>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</si>
  <si>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</si>
  <si>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</si>
  <si>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</si>
  <si>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</si>
  <si>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</si>
  <si>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</si>
  <si>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</si>
  <si>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</si>
  <si>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</si>
  <si>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</si>
  <si>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</si>
  <si>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</si>
  <si>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</si>
  <si>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</si>
  <si>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</si>
  <si>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</si>
  <si>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</si>
  <si>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</si>
  <si>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</si>
  <si>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</si>
  <si>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</si>
  <si>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</si>
  <si>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</si>
  <si>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</si>
  <si>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</si>
  <si>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</si>
  <si>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</si>
  <si>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</si>
  <si>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</si>
  <si>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</si>
  <si>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</si>
  <si>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</si>
  <si>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</si>
  <si>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</si>
  <si>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</si>
  <si>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</si>
  <si>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</si>
  <si>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</si>
  <si>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</si>
  <si>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</si>
  <si>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</si>
  <si>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</si>
  <si>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</si>
  <si>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</si>
  <si>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</si>
  <si>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</si>
  <si>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</si>
  <si>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</si>
  <si>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</si>
  <si>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</si>
  <si>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</si>
  <si>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</si>
  <si>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</si>
  <si>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</si>
  <si>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</si>
  <si>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</si>
  <si>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</si>
  <si>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</si>
  <si>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</si>
  <si>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</si>
  <si>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</si>
  <si>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</si>
  <si>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</si>
  <si>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</si>
  <si>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</si>
  <si>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</si>
  <si>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</si>
  <si>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</si>
  <si>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</si>
  <si>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</si>
  <si>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</si>
  <si>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</si>
  <si>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</si>
  <si>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</si>
  <si>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</si>
  <si>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</si>
  <si>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</si>
  <si>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</si>
  <si>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</si>
  <si>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</si>
  <si>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</si>
  <si>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</si>
  <si>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</si>
  <si>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</si>
  <si>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</si>
  <si>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</si>
  <si>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</si>
  <si>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</si>
  <si>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</si>
  <si>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</si>
  <si>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</si>
  <si>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</si>
  <si>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</si>
  <si>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</si>
  <si>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</si>
  <si>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</si>
  <si>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</si>
  <si>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</si>
  <si>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</si>
  <si>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</si>
  <si>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</si>
  <si>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</si>
  <si>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</si>
  <si>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</si>
  <si>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</si>
  <si>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</si>
  <si>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</si>
  <si>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</si>
  <si>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</si>
  <si>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</si>
  <si>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</si>
  <si>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</si>
  <si>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</si>
  <si>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</si>
  <si>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</si>
  <si>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</si>
  <si>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</si>
  <si>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</si>
  <si>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</si>
  <si>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</si>
  <si>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</si>
  <si>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</si>
  <si>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</si>
  <si>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</si>
  <si>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</si>
  <si>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</si>
  <si>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</si>
  <si>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</si>
  <si>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</si>
  <si>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</si>
  <si>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</si>
  <si>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</si>
  <si>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</si>
  <si>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</si>
  <si>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</si>
  <si>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</si>
  <si>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</si>
  <si>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</si>
  <si>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</si>
  <si>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</si>
  <si>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</si>
  <si>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</si>
  <si>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</si>
  <si>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</si>
  <si>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</si>
  <si>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</si>
  <si>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</si>
  <si>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</si>
  <si>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</si>
  <si>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</si>
  <si>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</si>
  <si>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</si>
  <si>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</si>
  <si>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</si>
  <si>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</si>
  <si>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</si>
  <si>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</si>
  <si>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</si>
  <si>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</si>
  <si>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</si>
  <si>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</si>
  <si>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</si>
  <si>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</si>
  <si>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</si>
  <si>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</si>
  <si>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</si>
  <si>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</si>
  <si>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</si>
  <si>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</si>
  <si>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</si>
  <si>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</si>
  <si>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</si>
  <si>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</si>
  <si>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</si>
  <si>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</si>
  <si>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</si>
  <si>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</si>
  <si>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</si>
  <si>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</si>
  <si>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</si>
  <si>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</si>
  <si>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</si>
  <si>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</si>
  <si>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</si>
  <si>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</si>
  <si>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</si>
  <si>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</si>
  <si>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</si>
  <si>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</si>
  <si>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</si>
  <si>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</si>
  <si>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</si>
  <si>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</si>
  <si>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</si>
  <si>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</si>
  <si>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</si>
  <si>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</si>
  <si>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</si>
  <si>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</si>
  <si>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</si>
  <si>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</si>
  <si>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</si>
  <si>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</si>
  <si>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</si>
  <si>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</si>
  <si>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</si>
  <si>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</si>
  <si>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</si>
  <si>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</si>
  <si>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</si>
  <si>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</si>
  <si>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</si>
  <si>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</si>
  <si>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</si>
  <si>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</si>
  <si>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</si>
  <si>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</si>
  <si>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</si>
  <si>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</si>
  <si>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</si>
  <si>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</si>
  <si>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</si>
  <si>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</si>
  <si>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</si>
  <si>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</si>
  <si>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</si>
  <si>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</si>
  <si>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</si>
  <si>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</si>
  <si>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</si>
  <si>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</si>
  <si>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</si>
  <si>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</si>
  <si>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</si>
  <si>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</si>
  <si>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</si>
  <si>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</si>
  <si>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</si>
  <si>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</si>
  <si>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</si>
  <si>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</si>
  <si>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</si>
  <si>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</si>
  <si>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</si>
  <si>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</si>
  <si>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</si>
  <si>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</si>
  <si>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</si>
  <si>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</si>
  <si>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</si>
  <si>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</si>
  <si>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</si>
  <si>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</si>
  <si>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</si>
  <si>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</si>
  <si>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</si>
  <si>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</si>
  <si>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</si>
  <si>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</si>
  <si>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</si>
  <si>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</si>
  <si>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</si>
  <si>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</si>
  <si>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</si>
  <si>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</si>
  <si>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</si>
  <si>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</si>
  <si>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</si>
  <si>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</si>
  <si>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</si>
  <si>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</si>
  <si>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</si>
  <si>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</si>
  <si>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</si>
  <si>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</si>
  <si>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</si>
  <si>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</si>
  <si>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</si>
  <si>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</si>
  <si>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</si>
  <si>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</si>
  <si>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</si>
  <si>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</si>
  <si>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</si>
  <si>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</si>
  <si>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</si>
  <si>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</si>
  <si>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</si>
  <si>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</si>
  <si>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</si>
  <si>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</si>
  <si>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</si>
  <si>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</si>
  <si>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</si>
  <si>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</si>
  <si>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</si>
  <si>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</si>
  <si>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</si>
  <si>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</si>
  <si>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</si>
  <si>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</si>
  <si>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</si>
  <si>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</si>
  <si>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</si>
  <si>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</si>
  <si>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</si>
  <si>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</si>
  <si>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</si>
  <si>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</si>
  <si>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</si>
  <si>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</si>
  <si>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</si>
  <si>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</si>
  <si>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</si>
  <si>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</si>
  <si>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</si>
  <si>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</si>
  <si>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</si>
  <si>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</si>
  <si>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</si>
  <si>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</si>
  <si>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</si>
  <si>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</si>
  <si>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</si>
  <si>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</si>
  <si>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</si>
  <si>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</si>
  <si>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</si>
  <si>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</si>
  <si>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</si>
  <si>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</si>
  <si>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</si>
  <si>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</si>
  <si>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</si>
  <si>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</si>
  <si>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</si>
  <si>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</si>
  <si>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</si>
  <si>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</si>
  <si>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</si>
  <si>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</si>
  <si>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</si>
  <si>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</si>
  <si>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</si>
  <si>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</si>
  <si>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</si>
  <si>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</si>
  <si>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</si>
  <si>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</si>
  <si>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</si>
  <si>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</si>
  <si>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</si>
  <si>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</si>
  <si>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</si>
  <si>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</si>
  <si>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</si>
  <si>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</si>
  <si>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</si>
  <si>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</si>
  <si>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</si>
  <si>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</si>
  <si>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</si>
  <si>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</si>
  <si>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</si>
  <si>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</si>
  <si>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</si>
  <si>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</si>
  <si>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</si>
  <si>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</si>
  <si>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</si>
  <si>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</si>
  <si>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</si>
  <si>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</si>
  <si>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</si>
  <si>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</si>
  <si>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</si>
  <si>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</si>
  <si>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</si>
  <si>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</si>
  <si>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</si>
  <si>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</si>
  <si>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</si>
  <si>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</si>
  <si>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</si>
  <si>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</si>
  <si>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</si>
  <si>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</si>
  <si>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</si>
  <si>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</si>
  <si>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</si>
  <si>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</si>
  <si>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</si>
  <si>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</si>
  <si>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</si>
  <si>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</si>
  <si>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</si>
  <si>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</si>
  <si>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</si>
  <si>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</si>
  <si>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</si>
  <si>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</si>
  <si>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</si>
  <si>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</si>
  <si>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</si>
  <si>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</si>
  <si>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</si>
  <si>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</si>
  <si>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</si>
  <si>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</si>
  <si>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</si>
  <si>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</si>
  <si>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</si>
  <si>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</si>
  <si>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</si>
  <si>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</si>
  <si>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</si>
  <si>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</si>
  <si>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</si>
  <si>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</si>
  <si>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</si>
  <si>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</si>
  <si>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</si>
  <si>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</si>
  <si>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</si>
  <si>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</si>
  <si>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</si>
  <si>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</si>
  <si>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</si>
  <si>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</si>
  <si>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</si>
  <si>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</si>
  <si>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</si>
  <si>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</si>
  <si>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</si>
  <si>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</si>
  <si>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</si>
  <si>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</si>
  <si>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</si>
  <si>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</si>
  <si>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</si>
  <si>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</si>
  <si>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</si>
  <si>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</si>
  <si>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</si>
  <si>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</si>
  <si>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</si>
  <si>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</si>
  <si>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</si>
  <si>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</si>
  <si>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</si>
  <si>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</si>
  <si>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</si>
  <si>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</si>
  <si>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</si>
  <si>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</si>
  <si>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</si>
  <si>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</si>
  <si>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</si>
  <si>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</si>
  <si>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</si>
  <si>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</si>
  <si>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</si>
  <si>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</si>
  <si>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</si>
  <si>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</si>
  <si>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</si>
  <si>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</si>
  <si>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</si>
  <si>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</si>
  <si>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</si>
  <si>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</si>
  <si>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</si>
  <si>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</si>
  <si>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</si>
  <si>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</si>
  <si>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</si>
  <si>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</si>
  <si>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</si>
  <si>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</si>
  <si>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</si>
  <si>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</si>
  <si>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</si>
  <si>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</si>
  <si>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</si>
  <si>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</si>
  <si>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</si>
  <si>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</si>
  <si>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</si>
  <si>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</si>
  <si>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</si>
  <si>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</si>
  <si>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</si>
  <si>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</si>
  <si>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</si>
  <si>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</si>
  <si>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</si>
  <si>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</si>
  <si>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</si>
  <si>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</si>
  <si>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</si>
  <si>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</si>
  <si>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</si>
  <si>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</si>
  <si>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</si>
  <si>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</si>
  <si>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</si>
  <si>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</si>
  <si>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</si>
  <si>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</si>
  <si>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</si>
  <si>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</si>
  <si>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</si>
  <si>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</si>
  <si>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</si>
  <si>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</si>
  <si>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</si>
  <si>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</si>
  <si>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</si>
  <si>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</si>
  <si>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</si>
  <si>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</si>
  <si>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</si>
  <si>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</si>
  <si>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</si>
  <si>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</si>
  <si>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</si>
  <si>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</si>
  <si>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</si>
  <si>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</si>
  <si>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</si>
  <si>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</si>
  <si>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</si>
  <si>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</si>
  <si>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</si>
  <si>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</si>
  <si>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</si>
  <si>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</si>
  <si>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</si>
  <si>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</si>
  <si>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</si>
  <si>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</si>
  <si>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</si>
  <si>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</si>
  <si>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</si>
  <si>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</si>
  <si>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</si>
  <si>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</si>
  <si>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</si>
  <si>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</si>
  <si>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</si>
  <si>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</si>
  <si>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</si>
  <si>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</si>
  <si>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</si>
  <si>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</si>
  <si>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</si>
  <si>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</si>
  <si>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</si>
  <si>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</si>
  <si>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</si>
  <si>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</si>
  <si>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</si>
  <si>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</si>
  <si>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</si>
  <si>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</si>
  <si>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</si>
  <si>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</si>
  <si>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</si>
  <si>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</si>
  <si>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</si>
  <si>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</si>
  <si>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</si>
  <si>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</si>
  <si>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</si>
  <si>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</si>
  <si>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</si>
  <si>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</si>
  <si>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</si>
  <si>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</si>
  <si>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</si>
  <si>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</si>
  <si>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</si>
  <si>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</si>
  <si>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</si>
  <si>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</si>
  <si>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</si>
  <si>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</si>
  <si>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</si>
  <si>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</si>
  <si>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</si>
  <si>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</si>
  <si>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</si>
  <si>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</si>
  <si>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</si>
  <si>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</si>
  <si>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</si>
  <si>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</si>
  <si>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</si>
  <si>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</si>
  <si>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</si>
  <si>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</si>
  <si>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</si>
  <si>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</si>
  <si>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</si>
  <si>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</si>
  <si>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</si>
  <si>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</si>
  <si>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</si>
  <si>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</si>
  <si>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</si>
  <si>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</si>
  <si>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</si>
  <si>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</si>
  <si>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</si>
  <si>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</si>
  <si>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</si>
  <si>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</si>
  <si>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</si>
  <si>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</si>
  <si>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</si>
  <si>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</si>
  <si>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</si>
  <si>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</si>
  <si>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</si>
  <si>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</si>
  <si>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</si>
  <si>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</si>
  <si>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</si>
  <si>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</si>
  <si>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</si>
  <si>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</si>
  <si>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</si>
  <si>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</si>
  <si>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</si>
  <si>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</si>
  <si>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</si>
  <si>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</si>
  <si>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</si>
  <si>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</si>
  <si>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</si>
  <si>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</si>
  <si>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</si>
  <si>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</si>
  <si>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</si>
  <si>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</si>
  <si>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</si>
  <si>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</si>
  <si>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</si>
  <si>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</si>
  <si>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</si>
  <si>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</si>
  <si>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</si>
  <si>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</si>
  <si>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</si>
  <si>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</si>
  <si>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</si>
  <si>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</si>
  <si>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</si>
  <si>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</si>
  <si>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</si>
  <si>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</si>
  <si>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</si>
  <si>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</si>
  <si>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</si>
  <si>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</si>
  <si>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</si>
  <si>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</si>
  <si>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</si>
  <si>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</si>
  <si>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</si>
  <si>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</si>
  <si>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</si>
  <si>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</si>
  <si>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</si>
  <si>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</si>
  <si>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</si>
  <si>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</si>
  <si>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</si>
  <si>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</si>
  <si>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</si>
  <si>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</si>
  <si>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</si>
  <si>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</si>
  <si>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</si>
  <si>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</si>
  <si>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</si>
  <si>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</si>
  <si>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</si>
  <si>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</si>
  <si>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</si>
  <si>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</si>
  <si>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</si>
  <si>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</si>
  <si>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</si>
  <si>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</si>
  <si>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</si>
  <si>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</si>
  <si>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</si>
  <si>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</si>
  <si>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</si>
  <si>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</si>
  <si>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</si>
  <si>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</si>
  <si>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</si>
  <si>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</si>
  <si>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</si>
  <si>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</si>
  <si>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</si>
  <si>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</si>
  <si>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</si>
  <si>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</si>
  <si>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</si>
  <si>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</si>
  <si>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</si>
  <si>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</si>
  <si>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</si>
  <si>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</si>
  <si>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</si>
  <si>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</si>
  <si>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</si>
  <si>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</si>
  <si>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</si>
  <si>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</si>
  <si>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</si>
  <si>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</si>
  <si>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</si>
  <si>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</si>
  <si>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</si>
  <si>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</si>
  <si>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</si>
  <si>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</si>
  <si>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</si>
  <si>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</si>
  <si>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</si>
  <si>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</si>
  <si>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</si>
  <si>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</si>
  <si>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</si>
  <si>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</si>
  <si>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</si>
  <si>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</si>
  <si>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</si>
  <si>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</si>
  <si>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</si>
  <si>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</si>
  <si>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</si>
  <si>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</si>
  <si>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</si>
  <si>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</si>
  <si>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</si>
  <si>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</si>
  <si>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</si>
  <si>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</si>
  <si>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</si>
  <si>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</si>
  <si>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</si>
  <si>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</si>
  <si>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</si>
  <si>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</si>
  <si>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</si>
  <si>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</si>
  <si>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</si>
  <si>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</si>
  <si>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</si>
  <si>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</si>
  <si>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</si>
  <si>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</si>
  <si>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</si>
  <si>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</si>
  <si>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</si>
  <si>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</si>
  <si>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</si>
  <si>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</si>
  <si>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</si>
  <si>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</si>
  <si>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</si>
  <si>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</si>
  <si>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</si>
  <si>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</si>
  <si>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</si>
  <si>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</si>
  <si>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</si>
  <si>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</si>
  <si>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</si>
  <si>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</si>
  <si>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</si>
  <si>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</si>
  <si>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</si>
  <si>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</si>
  <si>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</si>
  <si>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</si>
  <si>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</si>
  <si>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</si>
  <si>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</si>
  <si>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</si>
  <si>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</si>
  <si>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</si>
  <si>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</si>
  <si>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</si>
  <si>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</si>
  <si>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</si>
  <si>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</si>
  <si>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</si>
  <si>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</si>
  <si>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</si>
  <si>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</si>
  <si>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</si>
  <si>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</si>
  <si>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</si>
  <si>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</si>
  <si>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</si>
  <si>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</si>
  <si>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</si>
  <si>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</si>
  <si>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</si>
  <si>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</si>
  <si>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</si>
  <si>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</si>
  <si>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</si>
  <si>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</si>
  <si>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</si>
  <si>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</si>
  <si>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</si>
  <si>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</si>
  <si>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</si>
  <si>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</si>
  <si>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</si>
  <si>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</si>
  <si>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</si>
  <si>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</si>
  <si>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</si>
  <si>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</si>
  <si>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</si>
  <si>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</si>
  <si>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</si>
  <si>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</si>
  <si>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</si>
  <si>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</si>
  <si>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</si>
  <si>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</si>
  <si>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</si>
  <si>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</si>
  <si>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</si>
  <si>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</si>
  <si>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</si>
  <si>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</si>
  <si>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</si>
  <si>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</si>
  <si>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</si>
  <si>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</si>
  <si>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</si>
  <si>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</si>
  <si>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</si>
  <si>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</si>
  <si>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</si>
  <si>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</si>
  <si>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</si>
  <si>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</si>
  <si>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</si>
  <si>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</si>
  <si>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</si>
  <si>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</si>
  <si>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</si>
  <si>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</si>
  <si>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</si>
  <si>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</si>
  <si>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</si>
  <si>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</si>
  <si>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</si>
  <si>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</si>
  <si>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</si>
  <si>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</si>
  <si>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</si>
  <si>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</si>
  <si>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</si>
  <si>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</si>
  <si>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</si>
  <si>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</si>
  <si>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</si>
  <si>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</si>
  <si>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</si>
  <si>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</si>
  <si>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</si>
  <si>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</si>
  <si>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</si>
  <si>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</si>
  <si>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</si>
  <si>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</si>
  <si>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</si>
  <si>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</si>
  <si>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</si>
  <si>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</si>
  <si>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</si>
  <si>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</si>
  <si>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</si>
  <si>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</si>
  <si>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</si>
  <si>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</si>
  <si>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</si>
  <si>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</si>
  <si>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</si>
  <si>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</si>
  <si>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</si>
  <si>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</si>
  <si>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</si>
  <si>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</si>
  <si>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</si>
  <si>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</si>
  <si>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</si>
  <si>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</si>
  <si>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</si>
  <si>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</si>
  <si>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</si>
  <si>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</si>
  <si>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</si>
  <si>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</si>
  <si>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</si>
  <si>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</si>
  <si>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</si>
  <si>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</si>
  <si>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</si>
  <si>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</si>
  <si>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</si>
  <si>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</si>
  <si>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</si>
  <si>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</si>
  <si>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</si>
  <si>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</si>
  <si>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</si>
  <si>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</si>
  <si>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</si>
  <si>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</si>
  <si>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</si>
  <si>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</si>
  <si>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</si>
  <si>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</si>
  <si>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</si>
  <si>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</si>
  <si>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</si>
  <si>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</si>
  <si>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</si>
  <si>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</si>
  <si>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</si>
  <si>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</si>
  <si>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</si>
  <si>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</si>
  <si>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</si>
  <si>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</si>
  <si>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</si>
  <si>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</si>
  <si>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</si>
  <si>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</si>
  <si>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</si>
  <si>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</si>
  <si>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</si>
  <si>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</si>
  <si>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</si>
  <si>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</si>
  <si>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</si>
  <si>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</si>
  <si>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</si>
  <si>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</si>
  <si>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</si>
  <si>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</si>
  <si>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</si>
  <si>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</si>
  <si>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</si>
  <si>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</si>
  <si>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</si>
  <si>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</si>
  <si>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</si>
  <si>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</si>
  <si>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</si>
  <si>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</si>
  <si>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</si>
  <si>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</si>
  <si>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</si>
  <si>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</si>
  <si>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</si>
  <si>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</si>
  <si>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</si>
  <si>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</si>
  <si>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</si>
  <si>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</si>
  <si>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</si>
  <si>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</si>
  <si>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</si>
  <si>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</si>
  <si>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</si>
  <si>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</si>
  <si>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</si>
  <si>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</si>
  <si>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</si>
  <si>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</si>
  <si>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</si>
  <si>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</si>
  <si>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</si>
  <si>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</si>
  <si>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</si>
  <si>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</si>
  <si>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</si>
  <si>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</si>
  <si>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</si>
  <si>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</si>
  <si>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</si>
  <si>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</si>
  <si>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</si>
  <si>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</si>
  <si>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</si>
  <si>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</si>
  <si>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</si>
  <si>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</si>
  <si>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</si>
  <si>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</si>
  <si>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</si>
  <si>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</si>
  <si>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</si>
  <si>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</si>
  <si>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</si>
  <si>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</si>
  <si>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</si>
  <si>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</si>
  <si>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</si>
  <si>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</si>
  <si>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</si>
  <si>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</si>
  <si>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</si>
  <si>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</si>
  <si>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</si>
  <si>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</si>
  <si>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</si>
  <si>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</si>
  <si>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</si>
  <si>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</si>
  <si>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</si>
  <si>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</si>
  <si>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</si>
  <si>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</si>
  <si>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</si>
  <si>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</si>
  <si>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</si>
  <si>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</si>
  <si>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</si>
  <si>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</si>
  <si>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</si>
  <si>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</si>
  <si>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</si>
  <si>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</si>
  <si>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</si>
  <si>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</si>
  <si>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</si>
  <si>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</si>
  <si>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</si>
  <si>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</si>
  <si>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</si>
  <si>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</si>
  <si>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</si>
  <si>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</si>
  <si>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</si>
  <si>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</si>
  <si>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</si>
  <si>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</si>
  <si>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</si>
  <si>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</si>
  <si>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</si>
  <si>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</si>
  <si>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</si>
  <si>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</si>
  <si>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</si>
  <si>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</si>
  <si>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</si>
  <si>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</si>
  <si>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</si>
  <si>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</si>
  <si>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</si>
  <si>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</si>
  <si>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</si>
  <si>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</si>
  <si>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</si>
  <si>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</si>
  <si>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</si>
  <si>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</si>
  <si>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</si>
  <si>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</si>
  <si>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</si>
  <si>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</si>
  <si>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</si>
  <si>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</si>
  <si>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</si>
  <si>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</si>
  <si>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</si>
  <si>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</si>
  <si>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</si>
  <si>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</si>
  <si>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</si>
  <si>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</si>
  <si>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</si>
  <si>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</si>
  <si>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</si>
  <si>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</si>
  <si>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</si>
  <si>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</si>
  <si>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</si>
  <si>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</si>
  <si>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</si>
  <si>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</si>
  <si>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</si>
  <si>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</si>
  <si>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</si>
  <si>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</si>
  <si>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</si>
  <si>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</si>
  <si>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</si>
  <si>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</si>
  <si>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</si>
  <si>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</si>
  <si>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</si>
  <si>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</si>
  <si>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</si>
  <si>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</si>
  <si>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</si>
  <si>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</si>
  <si>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</si>
  <si>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</si>
  <si>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</si>
  <si>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</si>
  <si>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</si>
  <si>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</si>
  <si>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</si>
  <si>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</si>
  <si>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</si>
  <si>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</si>
  <si>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</si>
  <si>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</si>
  <si>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</si>
  <si>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</si>
  <si>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</si>
  <si>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</si>
  <si>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</si>
  <si>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</si>
  <si>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</si>
  <si>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</si>
  <si>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</si>
  <si>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</si>
  <si>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</si>
  <si>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</si>
  <si>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</si>
  <si>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</si>
  <si>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</si>
  <si>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</si>
  <si>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</si>
  <si>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</si>
  <si>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</si>
  <si>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</si>
  <si>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</si>
  <si>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</si>
  <si>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</si>
  <si>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</si>
  <si>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</si>
  <si>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</si>
  <si>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</si>
  <si>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</si>
  <si>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</si>
  <si>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</si>
  <si>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</si>
  <si>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</si>
  <si>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</si>
  <si>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</si>
  <si>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</si>
  <si>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</si>
  <si>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</si>
  <si>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</si>
  <si>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</si>
  <si>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</si>
  <si>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</si>
  <si>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</si>
  <si>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</si>
  <si>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</si>
  <si>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</si>
  <si>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</si>
  <si>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</si>
  <si>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</si>
  <si>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</si>
  <si>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</si>
  <si>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</si>
  <si>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</si>
  <si>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</si>
  <si>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</si>
  <si>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</si>
  <si>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</si>
  <si>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</si>
  <si>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</si>
  <si>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</si>
  <si>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</si>
  <si>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</si>
  <si>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</si>
  <si>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</si>
  <si>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</si>
  <si>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</si>
  <si>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</si>
  <si>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</si>
  <si>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</si>
  <si>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</si>
  <si>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</si>
  <si>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</si>
  <si>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</si>
  <si>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</si>
  <si>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</si>
  <si>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</si>
  <si>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</si>
  <si>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</si>
  <si>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</si>
  <si>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</si>
  <si>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</si>
  <si>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</si>
  <si>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</si>
  <si>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</si>
  <si>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</si>
  <si>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</si>
  <si>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</si>
  <si>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</si>
  <si>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</si>
  <si>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</si>
  <si>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</si>
  <si>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</si>
  <si>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</si>
  <si>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</si>
  <si>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</si>
  <si>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</si>
  <si>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</si>
  <si>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</si>
  <si>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</si>
  <si>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</si>
  <si>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</si>
  <si>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</si>
  <si>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</si>
  <si>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</si>
  <si>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</si>
  <si>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</si>
  <si>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</si>
  <si>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</si>
  <si>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</si>
  <si>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</si>
  <si>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</si>
  <si>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</si>
  <si>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</si>
  <si>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</si>
  <si>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</si>
  <si>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</si>
  <si>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</si>
  <si>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</si>
  <si>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</si>
  <si>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</si>
  <si>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</si>
  <si>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</si>
  <si>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</si>
  <si>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</si>
  <si>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</si>
  <si>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</si>
  <si>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</si>
  <si>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</si>
  <si>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</si>
  <si>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</si>
  <si>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</si>
  <si>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</si>
  <si>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</si>
  <si>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</si>
  <si>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</si>
  <si>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</si>
  <si>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</si>
  <si>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</si>
  <si>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</si>
  <si>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</si>
  <si>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</si>
  <si>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</si>
  <si>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</si>
  <si>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</si>
  <si>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</si>
  <si>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</si>
  <si>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</si>
  <si>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</si>
  <si>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</si>
  <si>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</si>
  <si>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</si>
  <si>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</si>
  <si>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</si>
  <si>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</si>
  <si>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</si>
  <si>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</si>
  <si>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</si>
  <si>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</si>
  <si>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</si>
  <si>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</si>
  <si>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</si>
  <si>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</si>
  <si>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</si>
  <si>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</si>
  <si>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</si>
  <si>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</si>
  <si>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</si>
  <si>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</si>
  <si>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</si>
  <si>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</si>
  <si>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</si>
  <si>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</si>
  <si>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</si>
  <si>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</si>
  <si>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</si>
  <si>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</si>
  <si>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</si>
  <si>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</si>
  <si>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</si>
  <si>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</si>
  <si>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</si>
  <si>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</si>
  <si>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</si>
  <si>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</si>
  <si>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</si>
  <si>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</si>
  <si>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</si>
  <si>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</si>
  <si>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</si>
  <si>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</si>
  <si>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</si>
  <si>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</si>
  <si>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</si>
  <si>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</si>
  <si>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</si>
  <si>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</si>
  <si>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</si>
  <si>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</si>
  <si>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</si>
  <si>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</si>
  <si>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</si>
  <si>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</si>
  <si>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</si>
  <si>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</si>
  <si>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</si>
  <si>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</si>
  <si>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</si>
  <si>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</si>
  <si>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</si>
  <si>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</si>
  <si>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</si>
  <si>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</si>
  <si>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</si>
  <si>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</si>
  <si>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</si>
  <si>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</si>
  <si>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</si>
  <si>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</si>
  <si>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</si>
  <si>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</si>
  <si>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</si>
  <si>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</si>
  <si>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</si>
  <si>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</si>
  <si>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</si>
  <si>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</si>
  <si>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</si>
  <si>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</si>
  <si>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</si>
  <si>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</si>
  <si>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</si>
  <si>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</si>
  <si>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</si>
  <si>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</si>
  <si>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</si>
  <si>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</si>
  <si>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</si>
  <si>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</si>
  <si>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</si>
  <si>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</si>
  <si>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</si>
  <si>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</si>
  <si>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</si>
  <si>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</si>
  <si>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</si>
  <si>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</si>
  <si>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</si>
  <si>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</si>
  <si>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</si>
  <si>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</si>
  <si>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</si>
  <si>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</si>
  <si>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</si>
  <si>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</si>
  <si>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</si>
  <si>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</si>
  <si>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</si>
  <si>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</si>
  <si>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</si>
  <si>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</si>
  <si>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</si>
  <si>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</si>
  <si>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</si>
  <si>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</si>
  <si>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</si>
  <si>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</si>
  <si>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</si>
  <si>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</si>
  <si>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</si>
  <si>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</si>
  <si>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</si>
  <si>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</si>
  <si>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</si>
  <si>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</si>
  <si>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</si>
  <si>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</si>
  <si>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</si>
  <si>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</si>
  <si>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</si>
  <si>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</si>
  <si>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</si>
  <si>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</si>
  <si>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</si>
  <si>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</si>
  <si>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</si>
  <si>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</si>
  <si>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</si>
  <si>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</si>
  <si>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</si>
  <si>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</si>
  <si>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</si>
  <si>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</si>
  <si>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</si>
  <si>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</si>
  <si>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</si>
  <si>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</si>
  <si>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</si>
  <si>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</si>
  <si>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</si>
  <si>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</si>
  <si>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</si>
  <si>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</si>
  <si>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</si>
  <si>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</si>
  <si>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</si>
  <si>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</si>
  <si>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</si>
  <si>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</si>
  <si>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</si>
  <si>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</si>
  <si>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</si>
  <si>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</si>
  <si>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</si>
  <si>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</si>
  <si>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</si>
  <si>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</si>
  <si>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</si>
  <si>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</si>
  <si>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</si>
  <si>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</si>
  <si>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</si>
  <si>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</si>
  <si>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</si>
  <si>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</si>
  <si>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</si>
  <si>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</si>
  <si>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</si>
  <si>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</si>
  <si>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</si>
  <si>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</si>
  <si>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</si>
  <si>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</si>
  <si>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</si>
  <si>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</si>
  <si>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</si>
  <si>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</si>
  <si>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</si>
  <si>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</si>
  <si>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</si>
  <si>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</si>
  <si>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</si>
  <si>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</si>
  <si>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</si>
  <si>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</si>
  <si>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</si>
  <si>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</si>
  <si>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</si>
  <si>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</si>
  <si>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</si>
  <si>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</si>
  <si>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</si>
  <si>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</si>
  <si>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</si>
  <si>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</si>
  <si>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</si>
  <si>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</si>
  <si>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</si>
  <si>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</si>
  <si>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</si>
  <si>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</si>
  <si>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</si>
  <si>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</si>
  <si>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</si>
  <si>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</si>
  <si>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</si>
  <si>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</si>
  <si>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</si>
  <si>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</si>
  <si>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</si>
  <si>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</si>
  <si>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</si>
  <si>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</si>
  <si>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</si>
  <si>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</si>
  <si>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</si>
  <si>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</si>
  <si>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</si>
  <si>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</si>
  <si>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</si>
  <si>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</si>
  <si>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</si>
  <si>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</si>
  <si>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</si>
  <si>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</si>
  <si>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</si>
  <si>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</si>
  <si>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</si>
  <si>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</si>
  <si>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</si>
  <si>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</si>
  <si>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</si>
  <si>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</si>
  <si>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</si>
  <si>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</si>
  <si>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</si>
  <si>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</si>
  <si>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</si>
  <si>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</si>
  <si>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</si>
  <si>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</si>
  <si>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</si>
  <si>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</si>
  <si>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</si>
  <si>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</si>
  <si>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</si>
  <si>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</si>
  <si>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</si>
  <si>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</si>
  <si>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</si>
  <si>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</si>
  <si>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</si>
  <si>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</si>
  <si>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</si>
  <si>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</si>
  <si>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</si>
  <si>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</si>
  <si>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</si>
  <si>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</si>
  <si>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</si>
  <si>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</si>
  <si>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</si>
  <si>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</si>
  <si>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</si>
  <si>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</si>
  <si>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</si>
  <si>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</si>
  <si>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</si>
  <si>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</si>
  <si>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</si>
  <si>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</si>
  <si>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</si>
  <si>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</si>
  <si>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</si>
  <si>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</si>
  <si>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</si>
  <si>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</si>
  <si>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</si>
  <si>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</si>
  <si>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</si>
  <si>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</si>
  <si>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</si>
  <si>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</si>
  <si>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</si>
  <si>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</si>
  <si>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</si>
  <si>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</si>
  <si>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</si>
  <si>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</si>
  <si>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</si>
  <si>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</si>
  <si>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</si>
  <si>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</si>
  <si>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</si>
  <si>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</si>
  <si>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</si>
  <si>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</si>
  <si>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</si>
  <si>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</si>
  <si>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</si>
  <si>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</si>
  <si>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</si>
  <si>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</si>
  <si>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</si>
  <si>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</si>
  <si>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</si>
  <si>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</si>
  <si>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</si>
  <si>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</si>
  <si>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</si>
  <si>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</si>
  <si>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</si>
  <si>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</si>
  <si>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</si>
  <si>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</si>
  <si>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</si>
  <si>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</si>
  <si>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</si>
  <si>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</si>
  <si>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</si>
  <si>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</si>
  <si>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</si>
  <si>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</si>
  <si>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</si>
  <si>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</si>
  <si>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</si>
  <si>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</si>
  <si>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</si>
  <si>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</si>
  <si>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</si>
  <si>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</si>
  <si>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</si>
  <si>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</si>
  <si>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</si>
  <si>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</si>
  <si>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</si>
  <si>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</si>
  <si>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</si>
  <si>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</si>
  <si>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</si>
  <si>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</si>
  <si>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</si>
  <si>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</si>
  <si>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</si>
  <si>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</si>
  <si>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</si>
  <si>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</si>
  <si>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</si>
  <si>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</si>
  <si>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</si>
  <si>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</si>
  <si>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</si>
  <si>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</si>
  <si>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</si>
  <si>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</si>
  <si>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</si>
  <si>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</si>
  <si>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</si>
  <si>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</si>
  <si>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</si>
  <si>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</si>
  <si>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</si>
  <si>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</si>
  <si>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</si>
  <si>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</si>
  <si>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</si>
  <si>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</si>
  <si>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</si>
  <si>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</si>
  <si>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</si>
  <si>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</si>
  <si>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</si>
  <si>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</si>
  <si>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</si>
  <si>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</si>
  <si>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</si>
  <si>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</si>
  <si>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</si>
  <si>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</si>
  <si>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</si>
  <si>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</si>
  <si>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</si>
  <si>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</si>
  <si>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</si>
  <si>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</si>
  <si>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</si>
  <si>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</si>
  <si>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</si>
  <si>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</si>
  <si>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</si>
  <si>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</si>
  <si>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</si>
  <si>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</si>
  <si>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</si>
  <si>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</si>
  <si>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</si>
  <si>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</si>
  <si>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</si>
  <si>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</si>
  <si>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</si>
  <si>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</si>
  <si>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</si>
  <si>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</si>
  <si>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</si>
  <si>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</si>
  <si>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</si>
  <si>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</si>
  <si>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</si>
  <si>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</si>
  <si>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</si>
  <si>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</si>
  <si>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</si>
  <si>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</si>
  <si>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</si>
  <si>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</si>
  <si>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</si>
  <si>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</si>
  <si>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</si>
  <si>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</si>
  <si>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</si>
  <si>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</si>
  <si>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</si>
  <si>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</si>
  <si>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</si>
  <si>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</si>
  <si>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</si>
  <si>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</si>
  <si>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</si>
  <si>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</si>
  <si>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</si>
  <si>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</si>
  <si>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</si>
  <si>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</si>
  <si>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</si>
  <si>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</si>
  <si>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</si>
  <si>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</si>
  <si>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</si>
  <si>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</si>
  <si>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</si>
  <si>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</si>
  <si>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</si>
  <si>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</si>
  <si>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</si>
  <si>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</si>
  <si>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</si>
  <si>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</si>
  <si>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</si>
  <si>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</si>
  <si>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</si>
  <si>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</si>
  <si>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</si>
  <si>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</si>
  <si>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</si>
  <si>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</si>
  <si>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</si>
  <si>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</si>
  <si>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</si>
  <si>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</si>
  <si>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</si>
  <si>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</si>
  <si>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</si>
  <si>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</si>
  <si>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</si>
  <si>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</si>
  <si>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</si>
  <si>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</si>
  <si>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</si>
  <si>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</si>
  <si>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</si>
  <si>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</si>
  <si>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</si>
  <si>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</si>
  <si>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</si>
  <si>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</si>
  <si>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</si>
  <si>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</si>
  <si>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</si>
  <si>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</si>
  <si>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</si>
  <si>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</si>
  <si>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</si>
  <si>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</si>
  <si>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</si>
  <si>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</si>
  <si>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</si>
  <si>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</si>
  <si>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</si>
  <si>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</si>
  <si>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</si>
  <si>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</si>
  <si>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</si>
  <si>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</si>
  <si>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</si>
  <si>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</si>
  <si>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</si>
  <si>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</si>
  <si>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</si>
  <si>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</si>
  <si>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</si>
  <si>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</si>
  <si>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</si>
  <si>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</si>
  <si>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</si>
  <si>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</si>
  <si>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</si>
  <si>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</si>
  <si>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</si>
  <si>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</si>
  <si>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</si>
  <si>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</si>
  <si>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</si>
  <si>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</si>
  <si>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</si>
  <si>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</si>
  <si>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</si>
  <si>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</si>
  <si>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</si>
  <si>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</si>
  <si>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</si>
  <si>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</si>
  <si>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</si>
  <si>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</si>
  <si>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</si>
  <si>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</si>
  <si>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</si>
  <si>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</si>
  <si>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</si>
  <si>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</si>
  <si>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</si>
  <si>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</si>
  <si>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</si>
  <si>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</si>
  <si>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</si>
  <si>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</si>
  <si>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</si>
  <si>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</si>
  <si>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</si>
  <si>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</si>
  <si>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</si>
  <si>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</si>
  <si>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</si>
  <si>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</si>
  <si>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</si>
  <si>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</si>
  <si>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</si>
  <si>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</si>
  <si>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</si>
  <si>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</si>
  <si>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</si>
  <si>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</si>
  <si>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</si>
  <si>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</si>
  <si>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</si>
  <si>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</si>
  <si>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</si>
  <si>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</si>
  <si>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</si>
  <si>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</si>
  <si>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</si>
  <si>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</si>
  <si>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</si>
  <si>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</si>
  <si>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</si>
  <si>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</si>
  <si>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</si>
  <si>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</si>
  <si>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</si>
  <si>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</si>
  <si>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</si>
  <si>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</si>
  <si>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</si>
  <si>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</si>
  <si>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</si>
  <si>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</si>
  <si>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</si>
  <si>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</si>
  <si>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</si>
  <si>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</si>
  <si>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</si>
  <si>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</si>
  <si>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</si>
  <si>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</si>
  <si>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</si>
  <si>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</si>
  <si>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</si>
  <si>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</si>
  <si>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</si>
  <si>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</si>
  <si>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</si>
  <si>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</si>
  <si>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</si>
  <si>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</si>
  <si>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</si>
  <si>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</si>
  <si>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</si>
  <si>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</si>
  <si>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</si>
  <si>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</si>
  <si>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</si>
  <si>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</si>
  <si>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</si>
  <si>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</si>
  <si>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</si>
  <si>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</si>
  <si>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</si>
  <si>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</si>
  <si>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</si>
  <si>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</si>
  <si>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</si>
  <si>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</si>
  <si>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</si>
  <si>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</si>
  <si>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</si>
  <si>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</si>
  <si>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</si>
  <si>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</si>
  <si>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</si>
  <si>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</si>
  <si>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</si>
  <si>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</si>
  <si>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</si>
  <si>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</si>
  <si>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</si>
  <si>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</si>
  <si>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</si>
  <si>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</si>
  <si>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</si>
  <si>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</si>
  <si>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</si>
  <si>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</si>
  <si>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</si>
  <si>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</si>
  <si>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</si>
  <si>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</si>
  <si>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</si>
  <si>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</si>
  <si>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</si>
  <si>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</si>
  <si>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</si>
  <si>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</si>
  <si>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</si>
  <si>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</si>
  <si>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</si>
  <si>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</si>
  <si>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</si>
  <si>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</si>
  <si>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</si>
  <si>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</si>
  <si>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</si>
  <si>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</si>
  <si>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</si>
  <si>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</si>
  <si>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</si>
  <si>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</si>
  <si>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</si>
  <si>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</si>
  <si>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</si>
  <si>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</si>
  <si>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</si>
  <si>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</si>
  <si>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</si>
  <si>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</si>
  <si>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</si>
  <si>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</si>
  <si>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</si>
  <si>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</si>
  <si>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</si>
  <si>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</si>
  <si>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</si>
  <si>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</si>
  <si>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</si>
  <si>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</si>
  <si>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</si>
  <si>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</si>
  <si>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</si>
  <si>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</si>
  <si>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</si>
  <si>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</si>
  <si>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</si>
  <si>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</si>
  <si>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</si>
  <si>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</si>
  <si>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</si>
  <si>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</si>
  <si>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</si>
  <si>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</si>
  <si>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</si>
  <si>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</si>
  <si>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</si>
  <si>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</si>
  <si>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</si>
  <si>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</si>
  <si>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</si>
  <si>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</si>
  <si>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</si>
  <si>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</si>
  <si>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</si>
  <si>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</si>
  <si>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</si>
  <si>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</si>
  <si>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</si>
  <si>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</si>
  <si>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</si>
  <si>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</si>
  <si>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</si>
  <si>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</si>
  <si>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</si>
  <si>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</si>
  <si>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</si>
  <si>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</si>
  <si>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</si>
  <si>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</si>
  <si>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</si>
  <si>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</si>
  <si>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</si>
  <si>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</si>
  <si>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</si>
  <si>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</si>
  <si>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</si>
  <si>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</si>
  <si>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</si>
  <si>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</si>
  <si>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</si>
  <si>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</si>
  <si>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</si>
  <si>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</si>
  <si>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</si>
  <si>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</si>
  <si>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</si>
  <si>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</si>
  <si>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</si>
  <si>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</si>
  <si>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</si>
  <si>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</si>
  <si>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</si>
  <si>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</si>
  <si>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</si>
  <si>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</si>
  <si>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</si>
  <si>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</si>
  <si>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</si>
  <si>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</si>
  <si>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</si>
  <si>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</si>
  <si>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</si>
  <si>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</si>
  <si>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</si>
  <si>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</si>
  <si>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</si>
  <si>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</si>
  <si>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</si>
  <si>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</si>
  <si>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</si>
  <si>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</si>
  <si>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</si>
  <si>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</si>
  <si>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</si>
  <si>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</si>
  <si>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</si>
  <si>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</si>
  <si>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</si>
  <si>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</si>
  <si>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</si>
  <si>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</si>
  <si>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</si>
  <si>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</si>
  <si>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</si>
  <si>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</si>
  <si>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</si>
  <si>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</si>
  <si>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</si>
  <si>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</si>
  <si>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</si>
  <si>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</si>
  <si>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</si>
  <si>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</si>
  <si>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</si>
  <si>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</si>
  <si>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</si>
  <si>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</si>
  <si>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</si>
  <si>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</si>
  <si>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</si>
  <si>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</si>
  <si>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</si>
  <si>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</si>
  <si>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</si>
  <si>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</si>
  <si>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</si>
  <si>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</si>
  <si>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</si>
  <si>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</si>
  <si>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</si>
  <si>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</si>
  <si>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</si>
  <si>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</si>
  <si>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</si>
  <si>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</si>
  <si>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</si>
  <si>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</si>
  <si>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</si>
  <si>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</si>
  <si>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</si>
  <si>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</si>
  <si>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</si>
  <si>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</si>
  <si>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</si>
  <si>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</si>
  <si>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</si>
  <si>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</si>
  <si>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</si>
  <si>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</si>
  <si>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</si>
  <si>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</si>
  <si>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</si>
  <si>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</si>
  <si>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</si>
  <si>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</si>
  <si>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</si>
  <si>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</si>
  <si>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</si>
  <si>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</si>
  <si>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</si>
  <si>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</si>
  <si>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</si>
  <si>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</si>
  <si>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</si>
  <si>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</si>
  <si>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</si>
  <si>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</si>
  <si>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</si>
  <si>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</si>
  <si>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</si>
  <si>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</si>
  <si>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</si>
  <si>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</si>
  <si>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</si>
  <si>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</si>
  <si>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</si>
  <si>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</si>
  <si>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</si>
  <si>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</si>
  <si>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</si>
  <si>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</si>
  <si>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</si>
  <si>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</si>
  <si>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</si>
  <si>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</si>
  <si>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</si>
  <si>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</si>
  <si>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</si>
  <si>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</si>
  <si>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</si>
  <si>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</si>
  <si>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</si>
  <si>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</si>
  <si>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</si>
  <si>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</si>
  <si>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</si>
  <si>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</si>
  <si>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</si>
  <si>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</si>
  <si>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</si>
  <si>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</si>
  <si>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</si>
  <si>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</si>
  <si>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</si>
  <si>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</si>
  <si>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</si>
  <si>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</si>
  <si>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</si>
  <si>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</si>
  <si>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</si>
  <si>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</si>
  <si>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</si>
  <si>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</si>
  <si>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</si>
  <si>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</si>
  <si>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</si>
  <si>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</si>
  <si>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</si>
  <si>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</si>
  <si>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</si>
  <si>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</si>
  <si>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</si>
  <si>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</si>
  <si>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</si>
  <si>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</si>
  <si>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</si>
  <si>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</si>
  <si>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</si>
  <si>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</si>
  <si>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</si>
  <si>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</si>
  <si>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</si>
  <si>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</si>
  <si>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</si>
  <si>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</si>
  <si>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</si>
  <si>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</si>
  <si>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</si>
  <si>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</si>
  <si>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</si>
  <si>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</si>
  <si>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</si>
  <si>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</si>
  <si>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</si>
  <si>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</si>
  <si>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</si>
  <si>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</si>
  <si>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</si>
  <si>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</si>
  <si>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</si>
  <si>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</si>
  <si>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</si>
  <si>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</si>
  <si>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</si>
  <si>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</si>
  <si>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</si>
  <si>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</si>
  <si>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</si>
  <si>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</si>
  <si>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</si>
  <si>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</si>
  <si>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</si>
  <si>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</si>
  <si>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</si>
  <si>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</si>
  <si>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</si>
  <si>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</si>
  <si>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</si>
  <si>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</si>
  <si>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</si>
  <si>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</si>
  <si>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</si>
  <si>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</si>
  <si>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</si>
  <si>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</si>
  <si>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</si>
  <si>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</si>
  <si>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</si>
  <si>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</si>
  <si>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</si>
  <si>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</si>
  <si>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</si>
  <si>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</si>
  <si>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</si>
  <si>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</si>
  <si>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</si>
  <si>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</si>
  <si>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</si>
  <si>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</si>
  <si>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</si>
  <si>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</si>
  <si>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</si>
  <si>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</si>
  <si>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</si>
  <si>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</si>
  <si>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</si>
  <si>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</si>
  <si>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</si>
  <si>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</si>
  <si>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</si>
  <si>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</si>
  <si>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</si>
  <si>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</si>
  <si>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</si>
  <si>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</si>
  <si>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</si>
  <si>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</si>
  <si>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</si>
  <si>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</si>
  <si>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</si>
  <si>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</si>
  <si>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</si>
  <si>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</si>
  <si>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</si>
  <si>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</si>
  <si>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</si>
  <si>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</si>
  <si>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</si>
  <si>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</si>
  <si>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</si>
  <si>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</si>
  <si>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</si>
  <si>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</si>
  <si>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</si>
  <si>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</si>
  <si>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</si>
  <si>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</si>
  <si>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</si>
  <si>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</si>
  <si>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</si>
  <si>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</si>
  <si>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</si>
  <si>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</si>
  <si>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</si>
  <si>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</si>
  <si>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</si>
  <si>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</si>
  <si>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</si>
  <si>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</si>
  <si>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</si>
  <si>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</si>
  <si>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</si>
  <si>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</si>
  <si>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</si>
  <si>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</si>
  <si>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</si>
  <si>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</si>
  <si>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</si>
  <si>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</si>
  <si>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</si>
  <si>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</si>
  <si>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</si>
  <si>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</si>
  <si>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</si>
  <si>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</si>
  <si>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</si>
  <si>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</si>
  <si>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</si>
  <si>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</si>
  <si>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</si>
  <si>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</si>
  <si>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</si>
  <si>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</si>
  <si>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</si>
  <si>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</si>
  <si>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</si>
  <si>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</si>
  <si>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</si>
  <si>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</si>
  <si>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</si>
  <si>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</si>
  <si>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</si>
  <si>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</si>
  <si>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</si>
  <si>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</si>
  <si>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</si>
  <si>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</si>
  <si>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</si>
  <si>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</si>
  <si>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</si>
  <si>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</si>
  <si>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</si>
  <si>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</si>
  <si>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</si>
  <si>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</si>
  <si>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</si>
  <si>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</si>
  <si>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</si>
  <si>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</si>
  <si>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</si>
  <si>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</si>
  <si>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</si>
  <si>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</si>
  <si>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</si>
  <si>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</si>
  <si>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</si>
  <si>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</si>
  <si>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</si>
  <si>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</si>
  <si>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</si>
  <si>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</si>
  <si>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</si>
  <si>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</si>
  <si>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</si>
  <si>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</si>
  <si>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</si>
  <si>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</si>
  <si>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</si>
  <si>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</si>
  <si>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</si>
  <si>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</si>
  <si>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</si>
  <si>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</si>
  <si>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</si>
  <si>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</si>
  <si>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</si>
  <si>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</si>
  <si>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</si>
  <si>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</si>
  <si>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</si>
  <si>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</si>
  <si>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</si>
  <si>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</si>
  <si>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</si>
  <si>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</si>
  <si>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</si>
  <si>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</si>
  <si>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</si>
  <si>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</si>
  <si>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</si>
  <si>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</si>
  <si>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</si>
  <si>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</si>
  <si>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</si>
  <si>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</si>
  <si>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</si>
  <si>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</si>
  <si>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</si>
  <si>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</si>
  <si>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</si>
  <si>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</si>
  <si>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</si>
  <si>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</si>
  <si>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</si>
  <si>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</si>
  <si>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</si>
  <si>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</si>
  <si>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</si>
  <si>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</si>
  <si>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</si>
  <si>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</si>
  <si>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</si>
  <si>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</si>
  <si>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</si>
  <si>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</si>
  <si>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</si>
  <si>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</si>
  <si>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</si>
  <si>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</si>
  <si>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</si>
  <si>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</si>
  <si>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</si>
  <si>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</si>
  <si>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</si>
  <si>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</si>
  <si>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</si>
  <si>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</si>
  <si>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</si>
  <si>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</si>
  <si>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</si>
  <si>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</si>
  <si>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</si>
  <si>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</si>
  <si>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</si>
  <si>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</si>
  <si>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</si>
  <si>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</si>
  <si>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</si>
  <si>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</si>
  <si>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</si>
  <si>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</si>
  <si>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</si>
  <si>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</si>
  <si>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</si>
  <si>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</si>
  <si>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</si>
  <si>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</si>
  <si>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</si>
  <si>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</si>
  <si>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</si>
  <si>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</si>
  <si>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</si>
  <si>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</si>
  <si>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</si>
  <si>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</si>
  <si>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</si>
  <si>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</si>
  <si>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</si>
  <si>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</si>
  <si>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</si>
  <si>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</si>
  <si>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</si>
  <si>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</si>
  <si>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</si>
  <si>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</si>
  <si>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</si>
  <si>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</si>
  <si>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</si>
  <si>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</si>
  <si>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</si>
  <si>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</si>
  <si>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</si>
  <si>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</si>
  <si>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</si>
  <si>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</si>
  <si>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</si>
  <si>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</si>
  <si>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</si>
  <si>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</si>
  <si>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</si>
  <si>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</si>
  <si>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</si>
  <si>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</si>
  <si>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</si>
  <si>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</si>
  <si>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</si>
  <si>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</si>
  <si>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</si>
  <si>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</si>
  <si>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</si>
  <si>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</si>
  <si>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</si>
  <si>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</si>
  <si>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</si>
  <si>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</si>
  <si>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</si>
  <si>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</si>
  <si>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</si>
  <si>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</si>
  <si>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</si>
  <si>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</si>
  <si>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</si>
  <si>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</si>
  <si>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</si>
  <si>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</si>
  <si>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</si>
  <si>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</si>
  <si>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</si>
  <si>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</si>
  <si>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</si>
  <si>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</si>
  <si>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</si>
  <si>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</si>
  <si>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</si>
  <si>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</si>
  <si>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</si>
  <si>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</si>
  <si>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</si>
  <si>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</si>
  <si>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</si>
  <si>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</si>
  <si>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</si>
  <si>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</si>
  <si>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</si>
  <si>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</si>
  <si>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</si>
  <si>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</si>
  <si>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</si>
  <si>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</si>
  <si>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</si>
  <si>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</si>
  <si>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</si>
  <si>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</si>
  <si>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</si>
  <si>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</si>
  <si>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</si>
  <si>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</si>
  <si>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</si>
  <si>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</si>
  <si>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</si>
  <si>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</si>
  <si>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</si>
  <si>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</si>
  <si>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</si>
  <si>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</si>
  <si>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</si>
  <si>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</si>
  <si>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</si>
  <si>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</si>
  <si>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</si>
  <si>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</si>
  <si>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</si>
  <si>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</si>
  <si>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</si>
  <si>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</si>
  <si>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</si>
  <si>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</si>
  <si>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</si>
  <si>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</si>
  <si>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</si>
  <si>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</si>
  <si>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</si>
  <si>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</si>
  <si>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</si>
  <si>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</si>
  <si>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</si>
  <si>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</si>
  <si>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</si>
  <si>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</si>
  <si>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</si>
  <si>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</si>
  <si>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</si>
  <si>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</si>
  <si>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</si>
  <si>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</si>
  <si>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</si>
  <si>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</si>
  <si>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</si>
  <si>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</si>
  <si>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</si>
  <si>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</si>
  <si>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</si>
  <si>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</si>
  <si>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</si>
  <si>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</si>
  <si>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</si>
  <si>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</si>
  <si>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</si>
  <si>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</si>
  <si>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</si>
  <si>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</si>
  <si>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</si>
  <si>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</si>
  <si>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</si>
  <si>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</si>
  <si>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</si>
  <si>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</si>
  <si>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</si>
  <si>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</si>
  <si>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</si>
  <si>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</si>
  <si>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</si>
  <si>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</si>
  <si>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</si>
  <si>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</si>
  <si>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</si>
  <si>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</si>
  <si>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</si>
  <si>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</si>
  <si>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</si>
  <si>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</si>
  <si>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</si>
  <si>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</si>
  <si>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</si>
  <si>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</si>
  <si>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</si>
  <si>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</si>
  <si>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</si>
  <si>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</si>
  <si>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</si>
  <si>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</si>
  <si>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</si>
  <si>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</si>
  <si>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</si>
  <si>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</si>
  <si>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</si>
  <si>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</si>
  <si>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</si>
  <si>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</si>
  <si>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</si>
  <si>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</si>
  <si>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</si>
  <si>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</si>
  <si>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</si>
  <si>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</si>
  <si>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</si>
  <si>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</si>
  <si>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</si>
  <si>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</si>
  <si>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</si>
  <si>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</si>
  <si>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</si>
  <si>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</si>
  <si>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</si>
  <si>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</si>
  <si>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</si>
  <si>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</si>
  <si>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</si>
  <si>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</si>
  <si>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</si>
  <si>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</si>
  <si>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</si>
  <si>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</si>
  <si>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</si>
  <si>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</si>
  <si>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</si>
  <si>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</si>
  <si>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</si>
  <si>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</si>
  <si>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</si>
  <si>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</si>
  <si>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</si>
  <si>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</si>
  <si>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</si>
  <si>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</si>
  <si>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</si>
  <si>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</si>
  <si>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</si>
  <si>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</si>
  <si>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</si>
  <si>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</si>
  <si>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</si>
  <si>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</si>
  <si>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</si>
  <si>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</si>
  <si>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</si>
  <si>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</si>
  <si>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</si>
  <si>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</si>
  <si>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</si>
  <si>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</si>
  <si>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</si>
  <si>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</si>
  <si>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</si>
  <si>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</si>
  <si>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</si>
  <si>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</si>
  <si>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</si>
  <si>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</si>
  <si>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</si>
  <si>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</si>
  <si>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</si>
  <si>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</si>
  <si>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</si>
  <si>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</si>
  <si>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</si>
  <si>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</si>
  <si>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</si>
  <si>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</si>
  <si>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</si>
  <si>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</si>
  <si>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</si>
  <si>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</si>
  <si>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</si>
  <si>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</si>
  <si>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</si>
  <si>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</si>
  <si>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</si>
  <si>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</si>
  <si>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</si>
  <si>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</si>
  <si>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</si>
  <si>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</si>
  <si>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</si>
  <si>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</si>
  <si>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</si>
  <si>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</si>
  <si>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</si>
  <si>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</si>
  <si>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</si>
  <si>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</si>
  <si>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</si>
  <si>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</si>
  <si>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</si>
  <si>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</si>
  <si>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</si>
  <si>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</si>
  <si>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</si>
  <si>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</si>
  <si>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</si>
  <si>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</si>
  <si>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</si>
  <si>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</si>
  <si>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</si>
  <si>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</si>
  <si>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</si>
  <si>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</si>
  <si>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</si>
  <si>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</si>
  <si>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</si>
  <si>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</si>
  <si>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</si>
  <si>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</si>
  <si>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</si>
  <si>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</si>
  <si>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</si>
  <si>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</si>
  <si>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</si>
  <si>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</si>
  <si>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</si>
  <si>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</si>
  <si>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</si>
  <si>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</si>
  <si>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</si>
  <si>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</si>
  <si>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</si>
  <si>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</si>
  <si>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</si>
  <si>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</si>
  <si>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</si>
  <si>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</si>
  <si>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</si>
  <si>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</si>
  <si>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</si>
  <si>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</si>
  <si>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</si>
  <si>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</si>
  <si>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</si>
  <si>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</si>
  <si>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</si>
  <si>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</si>
  <si>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</si>
  <si>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</si>
  <si>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</si>
  <si>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</si>
  <si>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</si>
  <si>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</si>
  <si>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</si>
  <si>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</si>
  <si>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</si>
  <si>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</si>
  <si>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</si>
  <si>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</si>
  <si>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</si>
  <si>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</si>
  <si>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</si>
  <si>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</si>
  <si>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</si>
  <si>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</si>
  <si>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</si>
  <si>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</si>
  <si>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</si>
  <si>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</si>
  <si>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</si>
  <si>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</si>
  <si>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</si>
  <si>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</si>
  <si>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</si>
  <si>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</si>
  <si>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</si>
  <si>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</si>
  <si>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</si>
  <si>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</si>
  <si>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</si>
  <si>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</si>
  <si>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</si>
  <si>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</si>
  <si>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</si>
  <si>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</si>
  <si>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</si>
  <si>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</si>
  <si>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</si>
  <si>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</si>
  <si>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</si>
  <si>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</si>
  <si>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</si>
  <si>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</si>
  <si>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</si>
  <si>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</si>
  <si>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</si>
  <si>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</si>
  <si>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</si>
  <si>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</si>
  <si>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</si>
  <si>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</si>
  <si>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</si>
  <si>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</si>
  <si>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</si>
  <si>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</si>
  <si>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</si>
  <si>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</si>
  <si>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</si>
  <si>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</si>
  <si>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</si>
  <si>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</si>
  <si>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</si>
  <si>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</si>
  <si>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</si>
  <si>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</si>
  <si>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</si>
  <si>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</si>
  <si>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</si>
  <si>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</si>
  <si>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</si>
  <si>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</si>
  <si>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</si>
  <si>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</si>
  <si>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</si>
  <si>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</si>
  <si>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</si>
  <si>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</si>
  <si>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</si>
  <si>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</si>
  <si>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</si>
  <si>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</si>
  <si>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</si>
  <si>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</si>
  <si>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</si>
  <si>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</si>
  <si>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</si>
  <si>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</si>
  <si>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</si>
  <si>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</si>
  <si>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</si>
  <si>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</si>
  <si>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</si>
  <si>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</si>
  <si>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</si>
  <si>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</si>
  <si>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</si>
  <si>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</si>
  <si>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</si>
  <si>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</si>
  <si>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</si>
  <si>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</si>
  <si>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</si>
  <si>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</si>
  <si>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</si>
  <si>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</si>
  <si>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</si>
  <si>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</si>
  <si>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</si>
  <si>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</si>
  <si>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</si>
  <si>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</si>
  <si>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</si>
  <si>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</si>
  <si>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</si>
  <si>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</si>
  <si>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</si>
  <si>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</si>
  <si>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</si>
  <si>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</si>
  <si>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</si>
  <si>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</si>
  <si>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</si>
  <si>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</si>
  <si>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</si>
  <si>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</si>
  <si>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</si>
  <si>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</si>
  <si>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</si>
  <si>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</si>
  <si>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</si>
  <si>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</si>
  <si>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</si>
  <si>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</si>
  <si>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</si>
  <si>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</si>
  <si>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</si>
  <si>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</si>
  <si>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</si>
  <si>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</si>
  <si>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</si>
  <si>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</si>
  <si>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</si>
  <si>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</si>
  <si>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</si>
  <si>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</si>
  <si>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</si>
  <si>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</si>
  <si>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</si>
  <si>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</si>
  <si>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</si>
  <si>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</si>
  <si>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</si>
  <si>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</si>
  <si>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</si>
  <si>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</si>
  <si>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</si>
  <si>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</si>
  <si>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</si>
  <si>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</si>
  <si>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</si>
  <si>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</si>
  <si>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</si>
  <si>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</si>
  <si>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</si>
  <si>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</si>
  <si>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</si>
  <si>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</si>
  <si>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</si>
  <si>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</si>
  <si>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</si>
  <si>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</si>
  <si>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</si>
  <si>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</si>
  <si>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</si>
  <si>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</si>
  <si>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</si>
  <si>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</si>
  <si>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</si>
  <si>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</si>
  <si>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</si>
  <si>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</si>
  <si>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</si>
  <si>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</si>
  <si>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</si>
  <si>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</si>
  <si>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</si>
  <si>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</si>
  <si>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</si>
  <si>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</si>
  <si>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</si>
  <si>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</si>
  <si>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</si>
  <si>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</si>
  <si>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</si>
  <si>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</si>
  <si>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</si>
  <si>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</si>
  <si>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</si>
  <si>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</si>
  <si>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</si>
  <si>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</si>
  <si>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</si>
  <si>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</si>
  <si>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</si>
  <si>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</si>
  <si>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</si>
  <si>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</si>
  <si>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</si>
  <si>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</si>
  <si>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</si>
  <si>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</si>
  <si>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</si>
  <si>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</si>
  <si>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</si>
  <si>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</si>
  <si>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</si>
  <si>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</si>
  <si>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</si>
  <si>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</si>
  <si>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</si>
  <si>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</si>
  <si>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</si>
  <si>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</si>
  <si>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</si>
  <si>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</si>
  <si>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</si>
  <si>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</si>
  <si>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</si>
  <si>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</si>
  <si>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</si>
  <si>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</si>
  <si>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</si>
  <si>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</si>
  <si>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</si>
  <si>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</si>
  <si>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</si>
  <si>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</si>
  <si>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</si>
  <si>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</si>
  <si>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</si>
  <si>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</si>
  <si>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</si>
  <si>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</si>
  <si>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</si>
  <si>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</si>
  <si>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</si>
  <si>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</si>
  <si>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</si>
  <si>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</si>
  <si>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</si>
  <si>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</si>
  <si>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</si>
  <si>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</si>
  <si>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</si>
  <si>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</si>
  <si>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</si>
  <si>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</si>
  <si>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</si>
  <si>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</si>
  <si>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</si>
  <si>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</si>
  <si>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</si>
  <si>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</si>
  <si>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</si>
  <si>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</si>
  <si>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</si>
  <si>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</si>
  <si>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</si>
  <si>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</si>
  <si>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</si>
  <si>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</si>
  <si>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</si>
  <si>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</si>
  <si>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</si>
  <si>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</si>
  <si>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</si>
  <si>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</si>
  <si>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</si>
  <si>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</si>
  <si>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</si>
  <si>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</si>
  <si>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</si>
  <si>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</si>
  <si>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</si>
  <si>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</si>
  <si>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</si>
  <si>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</si>
  <si>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</si>
  <si>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</si>
  <si>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</si>
  <si>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</si>
  <si>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</si>
  <si>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</si>
  <si>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</si>
  <si>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</si>
  <si>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</si>
  <si>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</si>
  <si>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</si>
  <si>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</si>
  <si>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</si>
  <si>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</si>
  <si>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</si>
  <si>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</si>
  <si>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</si>
  <si>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</si>
  <si>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</si>
  <si>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</si>
  <si>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</si>
  <si>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</si>
  <si>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</si>
  <si>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</si>
  <si>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</si>
  <si>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</si>
  <si>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</si>
  <si>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</si>
  <si>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</si>
  <si>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</si>
  <si>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</si>
  <si>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</si>
  <si>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</si>
  <si>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</si>
  <si>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</si>
  <si>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</si>
  <si>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</si>
  <si>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</si>
  <si>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</si>
  <si>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</si>
  <si>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</si>
  <si>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</si>
  <si>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</si>
  <si>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</si>
  <si>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</si>
  <si>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</si>
  <si>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</si>
  <si>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</si>
  <si>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</si>
  <si>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</si>
  <si>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</si>
  <si>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</si>
  <si>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</si>
  <si>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</si>
  <si>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</si>
  <si>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</si>
  <si>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</si>
  <si>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</si>
  <si>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</si>
  <si>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</si>
  <si>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</si>
  <si>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</si>
  <si>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</si>
  <si>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</si>
  <si>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</si>
  <si>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</si>
  <si>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</si>
  <si>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</si>
  <si>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</si>
  <si>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</si>
  <si>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</si>
  <si>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</si>
  <si>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</si>
  <si>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</si>
  <si>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</si>
  <si>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</si>
  <si>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</si>
  <si>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</si>
  <si>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</si>
  <si>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</si>
  <si>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</si>
  <si>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</si>
  <si>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</si>
  <si>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</si>
  <si>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</si>
  <si>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</si>
  <si>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</si>
  <si>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</si>
  <si>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</si>
  <si>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</si>
  <si>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</si>
  <si>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</si>
  <si>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</si>
  <si>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</si>
  <si>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</si>
  <si>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</si>
  <si>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</si>
  <si>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</si>
  <si>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</si>
  <si>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</si>
  <si>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</si>
  <si>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</si>
  <si>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</si>
  <si>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</si>
  <si>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</si>
  <si>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</si>
  <si>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</si>
  <si>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</si>
  <si>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</si>
  <si>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</si>
  <si>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</si>
  <si>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</si>
  <si>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</si>
  <si>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</si>
  <si>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</si>
  <si>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</si>
  <si>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</si>
  <si>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</si>
  <si>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</si>
  <si>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</si>
  <si>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</si>
  <si>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</si>
  <si>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</si>
  <si>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</si>
  <si>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</si>
  <si>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</si>
  <si>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</si>
  <si>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</si>
  <si>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</si>
  <si>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</si>
  <si>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</si>
  <si>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</si>
  <si>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</si>
  <si>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</si>
  <si>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</si>
  <si>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</si>
  <si>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</si>
  <si>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</si>
  <si>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</si>
  <si>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</si>
  <si>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</si>
  <si>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</si>
  <si>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</si>
  <si>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</si>
  <si>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</si>
  <si>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</si>
  <si>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</si>
  <si>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</si>
  <si>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</si>
  <si>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</si>
  <si>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</si>
  <si>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</si>
  <si>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</si>
  <si>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</si>
  <si>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</si>
  <si>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</si>
  <si>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</si>
  <si>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</si>
  <si>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</si>
  <si>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</si>
  <si>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</si>
  <si>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</si>
  <si>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</si>
  <si>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</si>
  <si>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</si>
  <si>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</si>
  <si>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</si>
  <si>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</si>
  <si>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</si>
  <si>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</si>
  <si>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</si>
  <si>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</si>
  <si>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</si>
  <si>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</si>
  <si>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</si>
  <si>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</si>
  <si>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</si>
  <si>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</si>
  <si>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</si>
  <si>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</si>
  <si>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</si>
  <si>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</si>
  <si>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</si>
  <si>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</si>
  <si>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</si>
  <si>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</si>
  <si>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</si>
  <si>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</si>
  <si>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</si>
  <si>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</si>
  <si>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</si>
  <si>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</si>
  <si>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</si>
  <si>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</si>
  <si>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</si>
  <si>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</si>
  <si>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</si>
  <si>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</si>
  <si>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</si>
  <si>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</si>
  <si>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</si>
  <si>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</si>
  <si>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</si>
  <si>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</si>
  <si>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</si>
  <si>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</si>
  <si>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</si>
  <si>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</si>
  <si>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</si>
  <si>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</si>
  <si>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</si>
  <si>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</si>
  <si>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</si>
  <si>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</si>
  <si>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</si>
  <si>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</si>
  <si>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</si>
  <si>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</si>
  <si>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</si>
  <si>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</si>
  <si>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</si>
  <si>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</si>
  <si>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</si>
  <si>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</si>
  <si>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</si>
  <si>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</si>
  <si>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</si>
  <si>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</si>
  <si>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</si>
  <si>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</si>
  <si>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</si>
  <si>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</si>
  <si>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</si>
  <si>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</si>
  <si>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</si>
  <si>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</si>
  <si>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</si>
  <si>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</si>
  <si>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</si>
  <si>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</si>
  <si>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</si>
  <si>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</si>
  <si>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</si>
  <si>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</si>
  <si>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</si>
  <si>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</si>
  <si>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</si>
  <si>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</si>
  <si>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</si>
  <si>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</si>
  <si>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</si>
  <si>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</si>
  <si>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</si>
  <si>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</si>
  <si>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</si>
  <si>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</si>
  <si>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</si>
  <si>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</si>
  <si>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</si>
  <si>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</si>
  <si>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</si>
  <si>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</si>
  <si>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</si>
  <si>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</si>
  <si>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</si>
  <si>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</si>
  <si>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</si>
  <si>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</si>
  <si>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</si>
  <si>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</si>
  <si>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</si>
  <si>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</si>
  <si>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</si>
  <si>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</si>
  <si>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</si>
  <si>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</si>
  <si>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</si>
  <si>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</si>
  <si>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</si>
  <si>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</si>
  <si>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</si>
  <si>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</si>
  <si>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</si>
  <si>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</si>
  <si>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</si>
  <si>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</si>
  <si>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</si>
  <si>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</si>
  <si>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</si>
  <si>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</si>
  <si>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</si>
  <si>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</si>
  <si>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</si>
  <si>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</si>
  <si>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</si>
  <si>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</si>
  <si>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</si>
  <si>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</si>
  <si>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</si>
  <si>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</si>
  <si>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</si>
  <si>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</si>
  <si>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</si>
  <si>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</si>
  <si>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</si>
  <si>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</si>
  <si>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</si>
  <si>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</si>
  <si>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</si>
  <si>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</si>
  <si>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</si>
  <si>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</si>
  <si>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</si>
  <si>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</si>
  <si>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</si>
  <si>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</si>
  <si>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</si>
  <si>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</si>
  <si>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</si>
  <si>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</si>
  <si>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</si>
  <si>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</si>
  <si>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</si>
  <si>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</si>
  <si>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</si>
  <si>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</si>
  <si>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</si>
  <si>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</si>
  <si>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</si>
  <si>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</si>
  <si>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</si>
  <si>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</si>
  <si>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</si>
  <si>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</si>
  <si>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</si>
  <si>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</si>
  <si>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</si>
  <si>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</si>
  <si>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</si>
  <si>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</si>
  <si>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</si>
  <si>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</si>
  <si>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</si>
  <si>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</si>
  <si>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</si>
  <si>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</si>
  <si>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</si>
  <si>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</si>
  <si>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</si>
  <si>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</si>
  <si>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</si>
  <si>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</si>
  <si>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</si>
  <si>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</si>
  <si>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</si>
  <si>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</si>
  <si>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</si>
  <si>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</si>
  <si>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</si>
  <si>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</si>
  <si>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</si>
  <si>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</si>
  <si>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</si>
  <si>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</si>
  <si>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</si>
  <si>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</si>
  <si>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</si>
  <si>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</si>
  <si>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</si>
  <si>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</si>
  <si>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</si>
  <si>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</si>
  <si>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</si>
  <si>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</si>
  <si>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</si>
  <si>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</si>
  <si>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</si>
  <si>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</si>
  <si>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</si>
  <si>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</si>
  <si>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</si>
  <si>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</si>
  <si>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</si>
  <si>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</si>
  <si>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</si>
  <si>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</si>
  <si>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</si>
  <si>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</si>
  <si>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</si>
  <si>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</si>
  <si>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</si>
  <si>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</si>
  <si>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</si>
  <si>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</si>
  <si>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</si>
  <si>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</si>
  <si>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</si>
  <si>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</si>
  <si>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</si>
  <si>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</si>
  <si>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</si>
  <si>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</si>
  <si>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</si>
  <si>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</si>
  <si>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</si>
  <si>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</si>
  <si>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</si>
  <si>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</si>
  <si>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</si>
  <si>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</si>
  <si>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</si>
  <si>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</si>
  <si>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</si>
  <si>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</si>
  <si>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</si>
  <si>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</si>
  <si>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</si>
  <si>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</si>
  <si>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</si>
  <si>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</si>
  <si>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</si>
  <si>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</si>
  <si>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</si>
  <si>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</si>
  <si>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</si>
  <si>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</si>
  <si>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</si>
  <si>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</si>
  <si>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</si>
  <si>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</si>
  <si>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</si>
  <si>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</si>
  <si>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</si>
  <si>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</si>
  <si>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</si>
  <si>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</si>
  <si>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</si>
  <si>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</si>
  <si>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</si>
  <si>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</si>
  <si>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</si>
  <si>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</si>
  <si>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</si>
  <si>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</si>
  <si>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</si>
  <si>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</si>
  <si>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</si>
  <si>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</si>
  <si>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</si>
  <si>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</si>
  <si>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</si>
  <si>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</si>
  <si>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</si>
  <si>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</si>
  <si>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</si>
  <si>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</si>
  <si>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</si>
  <si>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</si>
  <si>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</si>
  <si>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</si>
  <si>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</si>
  <si>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</si>
  <si>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</si>
  <si>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</si>
  <si>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</si>
  <si>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</si>
  <si>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</si>
  <si>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</si>
  <si>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</si>
  <si>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</si>
  <si>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</si>
  <si>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</si>
  <si>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</si>
  <si>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</si>
  <si>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</si>
  <si>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</si>
  <si>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</si>
  <si>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</si>
  <si>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</si>
  <si>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</si>
  <si>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</si>
  <si>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</si>
  <si>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</si>
  <si>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</si>
  <si>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</si>
  <si>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</si>
  <si>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</si>
  <si>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</si>
  <si>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</si>
  <si>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</si>
  <si>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</si>
  <si>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</si>
  <si>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</si>
  <si>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</si>
  <si>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</si>
  <si>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</si>
  <si>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</si>
  <si>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</si>
  <si>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</si>
  <si>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</si>
  <si>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</si>
  <si>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</si>
  <si>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</si>
  <si>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</si>
  <si>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</si>
  <si>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</si>
  <si>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</si>
  <si>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</si>
  <si>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</si>
  <si>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</si>
  <si>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</si>
  <si>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</si>
  <si>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</si>
  <si>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</si>
  <si>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</si>
  <si>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</si>
  <si>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</si>
  <si>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</si>
  <si>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</si>
  <si>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</si>
  <si>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</si>
  <si>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</si>
  <si>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</si>
  <si>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</si>
  <si>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</si>
  <si>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</si>
  <si>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</si>
  <si>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</si>
  <si>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</si>
  <si>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</si>
  <si>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</si>
  <si>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</si>
  <si>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</si>
  <si>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</si>
  <si>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</si>
  <si>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</si>
  <si>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</si>
  <si>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</si>
  <si>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</si>
  <si>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</si>
  <si>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</si>
  <si>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</si>
  <si>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</si>
  <si>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</si>
  <si>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</si>
  <si>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</si>
  <si>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</si>
  <si>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</si>
  <si>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</si>
  <si>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</si>
  <si>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</si>
  <si>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</si>
  <si>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</si>
  <si>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</si>
  <si>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</si>
  <si>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</si>
  <si>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</si>
  <si>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</si>
  <si>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</si>
  <si>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</si>
  <si>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</si>
  <si>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</si>
  <si>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</si>
  <si>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</si>
  <si>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</si>
  <si>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</si>
  <si>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</si>
  <si>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</si>
  <si>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</si>
  <si>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</si>
  <si>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</si>
  <si>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</si>
  <si>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</si>
  <si>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</si>
  <si>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</si>
  <si>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</si>
  <si>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</si>
  <si>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</si>
  <si>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</si>
  <si>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</si>
  <si>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</si>
  <si>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</si>
  <si>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</si>
  <si>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</si>
  <si>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</si>
  <si>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</si>
  <si>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</si>
  <si>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</si>
  <si>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</si>
  <si>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</si>
  <si>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</si>
  <si>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</si>
  <si>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</si>
  <si>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</si>
  <si>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</si>
  <si>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</si>
  <si>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</si>
  <si>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</si>
  <si>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</si>
  <si>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</si>
  <si>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</si>
  <si>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</si>
  <si>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</si>
  <si>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</si>
  <si>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</si>
  <si>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</si>
  <si>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</si>
  <si>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</si>
  <si>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</si>
  <si>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</si>
  <si>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</si>
  <si>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</si>
  <si>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</si>
  <si>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</si>
  <si>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</si>
  <si>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</si>
  <si>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</si>
  <si>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</si>
  <si>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</si>
  <si>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</si>
  <si>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</si>
  <si>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</si>
  <si>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</si>
  <si>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</si>
  <si>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</si>
  <si>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</si>
  <si>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</si>
  <si>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</si>
  <si>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</si>
  <si>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</si>
  <si>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</si>
  <si>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</si>
  <si>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</si>
  <si>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</si>
  <si>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</si>
  <si>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</si>
  <si>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</si>
  <si>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</si>
  <si>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</si>
  <si>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</si>
  <si>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</si>
  <si>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</si>
  <si>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</si>
  <si>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</si>
  <si>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</si>
  <si>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</si>
  <si>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</si>
  <si>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</si>
  <si>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</si>
  <si>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</si>
  <si>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</si>
  <si>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</si>
  <si>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</si>
  <si>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</si>
  <si>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</si>
  <si>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</si>
  <si>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</si>
  <si>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</si>
  <si>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</si>
  <si>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</si>
  <si>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</si>
  <si>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</si>
  <si>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</si>
  <si>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</si>
  <si>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</si>
  <si>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</si>
  <si>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</si>
  <si>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</si>
  <si>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</si>
  <si>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</si>
  <si>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</si>
  <si>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</si>
  <si>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</si>
  <si>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</si>
  <si>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</si>
  <si>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</si>
  <si>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</si>
  <si>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</si>
  <si>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</si>
  <si>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</si>
  <si>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</si>
  <si>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</si>
  <si>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</si>
  <si>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</si>
  <si>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</si>
  <si>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</si>
  <si>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</si>
  <si>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</si>
  <si>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</si>
  <si>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</si>
  <si>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</si>
  <si>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</si>
  <si>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</si>
  <si>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</si>
  <si>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</si>
  <si>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</si>
  <si>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</si>
  <si>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</si>
  <si>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</si>
  <si>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</si>
  <si>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</si>
  <si>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</si>
  <si>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</si>
  <si>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</si>
  <si>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</si>
  <si>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</si>
  <si>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</si>
  <si>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</si>
  <si>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</si>
  <si>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</si>
  <si>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</si>
  <si>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</si>
  <si>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</si>
  <si>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</si>
  <si>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</si>
  <si>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</si>
  <si>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</si>
  <si>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</si>
  <si>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</si>
  <si>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</si>
  <si>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</si>
  <si>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</si>
  <si>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</si>
  <si>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</si>
  <si>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</si>
  <si>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</si>
  <si>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</si>
  <si>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</si>
  <si>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</si>
  <si>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</si>
  <si>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</si>
  <si>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</si>
  <si>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</si>
  <si>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</si>
  <si>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</si>
  <si>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</si>
  <si>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</si>
  <si>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</si>
  <si>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</si>
  <si>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</si>
  <si>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</si>
  <si>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</si>
  <si>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</si>
  <si>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</si>
  <si>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</si>
  <si>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</si>
  <si>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</si>
  <si>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</si>
  <si>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</si>
  <si>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</si>
  <si>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</si>
  <si>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</si>
  <si>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</si>
  <si>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</si>
  <si>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</si>
  <si>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</si>
  <si>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</si>
  <si>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</si>
  <si>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</si>
  <si>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</si>
  <si>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</si>
  <si>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</si>
  <si>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</si>
  <si>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</si>
  <si>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</si>
  <si>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</si>
  <si>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</si>
  <si>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</si>
  <si>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</si>
  <si>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</si>
  <si>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</si>
  <si>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</si>
  <si>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</si>
  <si>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</si>
  <si>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</si>
  <si>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</si>
  <si>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</si>
  <si>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</si>
  <si>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</si>
  <si>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</si>
  <si>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</si>
  <si>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</si>
  <si>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</si>
  <si>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</si>
  <si>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</si>
  <si>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</si>
  <si>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</si>
  <si>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</si>
  <si>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</si>
  <si>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</si>
  <si>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</si>
  <si>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</si>
  <si>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</si>
  <si>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</si>
  <si>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</si>
  <si>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</si>
  <si>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</si>
  <si>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</si>
  <si>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</si>
  <si>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</si>
  <si>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</si>
  <si>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</si>
  <si>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</si>
  <si>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</si>
  <si>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</si>
  <si>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</si>
  <si>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</si>
  <si>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</si>
  <si>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</si>
  <si>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</si>
  <si>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</si>
  <si>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</si>
  <si>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</si>
  <si>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</si>
  <si>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</si>
  <si>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</si>
  <si>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</si>
  <si>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</si>
  <si>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</si>
  <si>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</si>
  <si>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</si>
  <si>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</si>
  <si>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</si>
  <si>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</si>
  <si>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</si>
  <si>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</si>
  <si>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</si>
  <si>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</si>
  <si>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</si>
  <si>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</si>
  <si>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</si>
  <si>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</si>
  <si>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</si>
  <si>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</si>
  <si>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</si>
  <si>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</si>
  <si>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</si>
  <si>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</si>
  <si>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</si>
  <si>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</si>
  <si>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</si>
  <si>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</si>
  <si>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</si>
  <si>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</si>
  <si>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</si>
  <si>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</si>
  <si>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</si>
  <si>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</si>
  <si>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</si>
  <si>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</si>
  <si>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</si>
  <si>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</si>
  <si>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</si>
  <si>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</si>
  <si>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</si>
  <si>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</si>
  <si>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</si>
  <si>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</si>
  <si>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</si>
  <si>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</si>
  <si>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</si>
  <si>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</si>
  <si>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</si>
  <si>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</si>
  <si>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</si>
  <si>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</si>
  <si>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</si>
  <si>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</si>
  <si>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</si>
  <si>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</si>
  <si>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</si>
  <si>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</si>
  <si>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</si>
  <si>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</si>
  <si>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</si>
  <si>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</si>
  <si>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</si>
  <si>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</si>
  <si>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</si>
  <si>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</si>
  <si>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</si>
  <si>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</si>
  <si>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</si>
  <si>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</si>
  <si>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</si>
  <si>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</si>
  <si>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</si>
  <si>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</si>
  <si>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</si>
  <si>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</si>
  <si>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</si>
  <si>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</si>
  <si>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</si>
  <si>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</si>
  <si>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</si>
  <si>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</si>
  <si>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</si>
  <si>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</si>
  <si>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</si>
  <si>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</si>
  <si>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</si>
  <si>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</si>
  <si>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</si>
  <si>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</si>
  <si>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</si>
  <si>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</si>
  <si>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</si>
  <si>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</si>
  <si>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</si>
  <si>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</si>
  <si>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</si>
  <si>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</si>
  <si>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</si>
  <si>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</si>
  <si>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</si>
  <si>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</si>
  <si>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</si>
  <si>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</si>
  <si>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</si>
  <si>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</si>
  <si>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</si>
  <si>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</si>
  <si>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</si>
  <si>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</si>
  <si>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</si>
  <si>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</si>
  <si>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</si>
  <si>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</si>
  <si>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</si>
  <si>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</si>
  <si>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</si>
  <si>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</si>
  <si>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</si>
  <si>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</si>
  <si>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</si>
  <si>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</si>
  <si>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</si>
  <si>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</si>
  <si>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</si>
  <si>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</si>
  <si>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</si>
  <si>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</si>
  <si>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</si>
  <si>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</si>
  <si>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</si>
  <si>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</si>
  <si>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</si>
  <si>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</si>
  <si>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</si>
  <si>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</si>
  <si>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</si>
  <si>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</si>
  <si>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</si>
  <si>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</si>
  <si>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</si>
  <si>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</si>
  <si>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</si>
  <si>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</si>
  <si>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</si>
  <si>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</si>
  <si>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</si>
  <si>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</si>
  <si>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</si>
  <si>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</si>
  <si>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</si>
  <si>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</si>
  <si>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</si>
  <si>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</si>
  <si>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</si>
  <si>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</si>
  <si>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</si>
  <si>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</si>
  <si>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</si>
  <si>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</si>
  <si>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</si>
  <si>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</si>
  <si>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</si>
  <si>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</si>
  <si>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</si>
  <si>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</si>
  <si>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</si>
  <si>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</si>
  <si>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</si>
  <si>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</si>
  <si>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</si>
  <si>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</si>
  <si>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</si>
  <si>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</si>
  <si>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</si>
  <si>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</si>
  <si>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</si>
  <si>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</si>
  <si>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</si>
  <si>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</si>
  <si>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</si>
  <si>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</si>
  <si>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</si>
  <si>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</si>
  <si>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</si>
  <si>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</si>
  <si>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</si>
  <si>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</si>
  <si>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</si>
  <si>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</si>
  <si>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</si>
  <si>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</si>
  <si>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</si>
  <si>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</si>
  <si>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</si>
  <si>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</si>
  <si>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</si>
  <si>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</si>
  <si>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</si>
  <si>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</si>
  <si>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</si>
  <si>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</si>
  <si>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</si>
  <si>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</si>
  <si>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</si>
  <si>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</si>
  <si>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</si>
  <si>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</si>
  <si>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</si>
  <si>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</si>
  <si>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</si>
  <si>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</si>
  <si>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</si>
  <si>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</si>
  <si>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</si>
  <si>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</si>
  <si>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</si>
  <si>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</si>
  <si>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</si>
  <si>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</si>
  <si>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</si>
  <si>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</si>
  <si>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</si>
  <si>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</si>
  <si>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</si>
  <si>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</si>
  <si>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</si>
  <si>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</si>
  <si>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</si>
  <si>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</si>
  <si>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</si>
  <si>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</si>
  <si>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</si>
  <si>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</si>
  <si>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</si>
  <si>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</si>
  <si>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</si>
  <si>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</si>
  <si>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</si>
  <si>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</si>
  <si>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</si>
  <si>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</si>
  <si>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</si>
  <si>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</si>
  <si>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</si>
  <si>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</si>
  <si>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</si>
  <si>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</si>
  <si>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</si>
  <si>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</si>
  <si>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</si>
  <si>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</si>
  <si>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</si>
  <si>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</si>
  <si>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</si>
  <si>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</si>
  <si>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</si>
  <si>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</si>
  <si>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</si>
  <si>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</si>
  <si>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</si>
  <si>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</si>
  <si>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</si>
  <si>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</si>
  <si>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</si>
  <si>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</si>
  <si>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</si>
  <si>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</si>
  <si>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</si>
  <si>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</si>
  <si>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</si>
  <si>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</si>
  <si>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</si>
  <si>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</si>
  <si>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</si>
  <si>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</si>
  <si>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</si>
  <si>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</si>
  <si>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</si>
  <si>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</si>
  <si>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</si>
  <si>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</si>
  <si>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</si>
  <si>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</si>
  <si>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</si>
  <si>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</si>
  <si>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</si>
  <si>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</si>
  <si>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</si>
  <si>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</si>
  <si>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</si>
  <si>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</si>
  <si>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</si>
  <si>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</si>
  <si>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</si>
  <si>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</si>
  <si>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</si>
  <si>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</si>
  <si>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</si>
  <si>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</si>
  <si>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</si>
  <si>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</si>
  <si>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</si>
  <si>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</si>
  <si>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</si>
  <si>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</si>
  <si>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</si>
  <si>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</si>
  <si>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</si>
  <si>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</si>
  <si>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</si>
  <si>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</si>
  <si>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</si>
  <si>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</si>
  <si>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</si>
  <si>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</si>
  <si>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</si>
  <si>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</si>
  <si>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</si>
  <si>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</si>
  <si>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</si>
  <si>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</si>
  <si>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</si>
  <si>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</si>
  <si>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</si>
  <si>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</si>
  <si>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</si>
  <si>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</si>
  <si>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</si>
  <si>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</si>
  <si>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</si>
  <si>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</si>
  <si>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</si>
  <si>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</si>
  <si>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</si>
  <si>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</si>
  <si>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</si>
  <si>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</si>
  <si>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</si>
  <si>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</si>
  <si>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</si>
  <si>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</si>
  <si>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</si>
  <si>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</si>
  <si>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</si>
  <si>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</si>
  <si>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</si>
  <si>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</si>
  <si>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</si>
  <si>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</si>
  <si>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</si>
  <si>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</si>
  <si>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</si>
  <si>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</si>
  <si>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</si>
  <si>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</si>
  <si>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</si>
  <si>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</si>
  <si>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</si>
  <si>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</si>
  <si>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</si>
  <si>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</si>
  <si>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</si>
  <si>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</si>
  <si>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</si>
  <si>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</si>
  <si>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</si>
  <si>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</si>
  <si>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</si>
  <si>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</si>
  <si>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</si>
  <si>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</si>
  <si>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</si>
  <si>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</si>
  <si>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</si>
  <si>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</si>
  <si>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</si>
  <si>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</si>
  <si>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</si>
  <si>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</si>
  <si>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</si>
  <si>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</si>
  <si>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</si>
  <si>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</si>
  <si>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</si>
  <si>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</si>
  <si>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</si>
  <si>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</si>
  <si>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</si>
  <si>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</si>
  <si>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</si>
  <si>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</si>
  <si>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</si>
  <si>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</si>
  <si>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</si>
  <si>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</si>
  <si>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</si>
  <si>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</si>
  <si>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</si>
  <si>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</si>
  <si>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</si>
  <si>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</si>
  <si>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</si>
  <si>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</si>
  <si>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</si>
  <si>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</si>
  <si>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</si>
  <si>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</si>
  <si>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</si>
  <si>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</si>
  <si>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</si>
  <si>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</si>
  <si>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</si>
  <si>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</si>
  <si>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</si>
  <si>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</si>
  <si>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</si>
  <si>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</si>
  <si>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</si>
  <si>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</si>
  <si>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</si>
  <si>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</si>
  <si>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</si>
  <si>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</si>
  <si>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</si>
  <si>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</si>
  <si>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</si>
  <si>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</si>
  <si>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</si>
  <si>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</si>
  <si>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</si>
  <si>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</si>
  <si>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</si>
  <si>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</si>
  <si>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</si>
  <si>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</si>
  <si>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</si>
  <si>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</si>
  <si>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</si>
  <si>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</si>
  <si>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</si>
  <si>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</si>
  <si>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</si>
  <si>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</si>
  <si>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</si>
  <si>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</si>
  <si>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</si>
  <si>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</si>
  <si>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</si>
  <si>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</si>
  <si>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</si>
  <si>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</si>
  <si>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</si>
  <si>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</si>
  <si>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</si>
  <si>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</si>
  <si>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</si>
  <si>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</si>
  <si>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</si>
  <si>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</si>
  <si>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</si>
  <si>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</si>
  <si>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</si>
  <si>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</si>
  <si>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</si>
  <si>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</si>
  <si>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</si>
  <si>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</si>
  <si>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</si>
  <si>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</si>
  <si>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</si>
  <si>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</si>
  <si>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</si>
  <si>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</si>
  <si>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</si>
  <si>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</si>
  <si>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</si>
  <si>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</si>
  <si>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</si>
  <si>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</si>
  <si>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</si>
  <si>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</si>
  <si>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</si>
  <si>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</si>
  <si>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</si>
  <si>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</si>
  <si>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</si>
  <si>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</si>
  <si>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</si>
  <si>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</si>
  <si>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</si>
  <si>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</si>
  <si>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</si>
  <si>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</si>
  <si>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</si>
  <si>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</si>
  <si>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</si>
  <si>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</si>
  <si>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</si>
  <si>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</si>
  <si>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</si>
  <si>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</si>
  <si>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</si>
  <si>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</si>
  <si>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</si>
  <si>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</si>
  <si>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</si>
  <si>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</si>
  <si>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</si>
  <si>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</si>
  <si>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</si>
  <si>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</si>
  <si>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</si>
  <si>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</si>
  <si>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</si>
  <si>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</si>
  <si>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</si>
  <si>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</si>
  <si>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</si>
  <si>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</si>
  <si>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</si>
  <si>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</si>
  <si>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</si>
  <si>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</si>
  <si>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</si>
  <si>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</si>
  <si>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</si>
  <si>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</si>
  <si>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</si>
  <si>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</si>
  <si>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</si>
  <si>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</si>
  <si>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</si>
  <si>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</si>
  <si>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</si>
  <si>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</si>
  <si>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</si>
  <si>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</si>
  <si>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</si>
  <si>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</si>
  <si>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</si>
  <si>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</si>
  <si>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</si>
  <si>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</si>
  <si>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</si>
  <si>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</si>
  <si>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</si>
  <si>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</si>
  <si>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</si>
  <si>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</si>
  <si>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</si>
  <si>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</si>
  <si>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</si>
  <si>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</si>
  <si>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</si>
  <si>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</si>
  <si>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</si>
  <si>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</si>
  <si>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</si>
  <si>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</si>
  <si>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</si>
  <si>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</si>
  <si>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</si>
  <si>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</si>
  <si>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</si>
  <si>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</si>
  <si>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</si>
  <si>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</si>
  <si>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</si>
  <si>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</si>
  <si>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</si>
  <si>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</si>
  <si>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</si>
  <si>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</si>
  <si>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</si>
  <si>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</si>
  <si>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</si>
  <si>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</si>
  <si>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</si>
  <si>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</si>
  <si>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</si>
  <si>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</si>
  <si>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</si>
  <si>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</si>
  <si>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</si>
  <si>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</si>
  <si>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</si>
  <si>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</si>
  <si>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</si>
  <si>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</si>
  <si>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</si>
  <si>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</si>
  <si>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</si>
  <si>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</si>
  <si>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</si>
  <si>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</si>
  <si>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</si>
  <si>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</si>
  <si>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</si>
  <si>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</si>
  <si>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</si>
  <si>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</si>
  <si>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</si>
  <si>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</si>
  <si>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</si>
  <si>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</si>
  <si>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</si>
  <si>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</si>
  <si>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</si>
  <si>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</si>
  <si>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</si>
  <si>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</si>
  <si>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</si>
  <si>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</si>
  <si>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</si>
  <si>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</si>
  <si>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</si>
  <si>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</si>
  <si>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</si>
  <si>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</si>
  <si>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</si>
  <si>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</si>
  <si>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</si>
  <si>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</si>
  <si>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</si>
  <si>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</si>
  <si>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</si>
  <si>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</si>
  <si>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</si>
  <si>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</si>
  <si>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</si>
  <si>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</si>
  <si>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</si>
  <si>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</si>
  <si>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</si>
  <si>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</si>
  <si>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</si>
  <si>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</si>
  <si>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</si>
  <si>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</si>
  <si>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</si>
  <si>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</si>
  <si>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</si>
  <si>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</si>
  <si>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</si>
  <si>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</si>
  <si>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</si>
  <si>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</si>
  <si>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</si>
  <si>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</si>
  <si>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</si>
  <si>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</si>
  <si>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</si>
  <si>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</si>
  <si>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</si>
  <si>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</si>
  <si>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</si>
  <si>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</si>
  <si>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</si>
  <si>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</si>
  <si>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</si>
  <si>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</si>
  <si>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</si>
  <si>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</si>
  <si>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</si>
  <si>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</si>
  <si>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</si>
  <si>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</si>
  <si>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</si>
  <si>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</si>
  <si>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</si>
  <si>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</si>
  <si>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</si>
  <si>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</si>
  <si>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</si>
  <si>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</si>
  <si>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</si>
  <si>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</si>
  <si>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</si>
  <si>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</si>
  <si>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</si>
  <si>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</si>
  <si>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</si>
  <si>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</si>
  <si>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</si>
  <si>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</si>
  <si>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</si>
  <si>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</si>
  <si>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</si>
  <si>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</si>
  <si>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</si>
  <si>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</si>
  <si>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</si>
  <si>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</si>
  <si>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</si>
  <si>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</si>
  <si>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</si>
  <si>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</si>
  <si>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</si>
  <si>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</si>
  <si>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</si>
  <si>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</si>
  <si>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</si>
  <si>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</si>
  <si>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</si>
  <si>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</si>
  <si>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</si>
  <si>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</si>
  <si>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</si>
  <si>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</si>
  <si>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</si>
  <si>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</si>
  <si>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</si>
  <si>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</si>
  <si>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</si>
  <si>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</si>
  <si>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</si>
  <si>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</si>
  <si>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</si>
  <si>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</si>
  <si>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</si>
  <si>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</si>
  <si>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</si>
  <si>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</si>
  <si>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</si>
  <si>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</si>
  <si>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</si>
  <si>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</si>
  <si>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</si>
  <si>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</si>
  <si>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</si>
  <si>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</si>
  <si>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</si>
  <si>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</si>
  <si>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</si>
  <si>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</si>
  <si>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</si>
  <si>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</si>
  <si>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</si>
  <si>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</si>
  <si>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</si>
  <si>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</si>
  <si>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</si>
  <si>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</si>
  <si>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</si>
  <si>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</si>
  <si>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</si>
  <si>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</si>
  <si>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</si>
  <si>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</si>
  <si>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</si>
  <si>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</si>
  <si>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</si>
  <si>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</si>
  <si>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</si>
  <si>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</si>
  <si>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</si>
  <si>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</si>
  <si>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</si>
  <si>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</si>
  <si>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</si>
  <si>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</si>
  <si>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</si>
  <si>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</si>
  <si>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</si>
  <si>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</si>
  <si>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</si>
  <si>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</si>
  <si>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</si>
  <si>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</si>
  <si>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</si>
  <si>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</si>
  <si>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</si>
  <si>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</si>
  <si>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</si>
  <si>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</si>
  <si>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</si>
  <si>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</si>
  <si>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</si>
  <si>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</si>
  <si>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</si>
  <si>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</si>
  <si>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</si>
  <si>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</si>
  <si>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</si>
  <si>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</si>
  <si>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</si>
  <si>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</si>
  <si>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</si>
  <si>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</si>
  <si>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</si>
  <si>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</si>
  <si>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</si>
  <si>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</si>
  <si>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</si>
  <si>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</si>
  <si>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</si>
  <si>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</si>
  <si>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</si>
  <si>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</si>
  <si>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</si>
  <si>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</si>
  <si>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</si>
  <si>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</si>
  <si>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</si>
  <si>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</si>
  <si>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</si>
  <si>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</si>
  <si>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</si>
  <si>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</si>
  <si>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</si>
  <si>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</si>
  <si>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</si>
  <si>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</si>
  <si>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</si>
  <si>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</si>
  <si>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</si>
  <si>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</si>
  <si>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</si>
  <si>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</si>
  <si>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</si>
  <si>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</si>
  <si>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</si>
  <si>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</si>
  <si>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</si>
  <si>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</si>
  <si>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</si>
  <si>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</si>
  <si>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</si>
  <si>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</si>
  <si>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</si>
  <si>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</si>
  <si>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</si>
  <si>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</si>
  <si>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</si>
  <si>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</si>
  <si>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</si>
  <si>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</si>
  <si>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</si>
  <si>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</si>
  <si>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</si>
  <si>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</si>
  <si>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</si>
  <si>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</si>
  <si>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</si>
  <si>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</si>
  <si>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</si>
  <si>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</si>
  <si>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</si>
  <si>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</si>
  <si>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</si>
  <si>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</si>
  <si>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</si>
  <si>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</si>
  <si>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</si>
  <si>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</si>
  <si>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</si>
  <si>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</si>
  <si>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</si>
  <si>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</si>
  <si>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</si>
  <si>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</si>
  <si>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</si>
  <si>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</si>
  <si>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</si>
  <si>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</si>
  <si>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</si>
  <si>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</si>
  <si>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</si>
  <si>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</si>
  <si>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</si>
  <si>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</si>
  <si>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</si>
  <si>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</si>
  <si>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</si>
  <si>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</si>
  <si>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</si>
  <si>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</si>
  <si>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</si>
  <si>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</si>
  <si>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</si>
  <si>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</si>
  <si>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</si>
  <si>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</si>
  <si>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</si>
  <si>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</si>
  <si>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</si>
  <si>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</si>
  <si>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</si>
  <si>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</si>
  <si>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</si>
  <si>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</si>
  <si>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</si>
  <si>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</si>
  <si>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</si>
  <si>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</si>
  <si>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</si>
  <si>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</si>
  <si>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</si>
  <si>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</si>
  <si>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</si>
  <si>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</si>
  <si>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</si>
  <si>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</si>
  <si>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</si>
  <si>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</si>
  <si>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</si>
  <si>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</si>
  <si>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</si>
  <si>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</si>
  <si>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</si>
  <si>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</si>
  <si>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</si>
  <si>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</si>
  <si>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</si>
  <si>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</si>
  <si>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</si>
  <si>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</si>
  <si>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</si>
  <si>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</si>
  <si>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</si>
  <si>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</si>
  <si>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</si>
  <si>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</si>
  <si>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</si>
  <si>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</si>
  <si>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</si>
  <si>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</si>
  <si>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</si>
  <si>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</si>
  <si>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</si>
  <si>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</si>
  <si>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</si>
  <si>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</si>
  <si>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</si>
  <si>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</si>
  <si>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</si>
  <si>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</si>
  <si>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</si>
  <si>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</si>
  <si>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</si>
  <si>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</si>
  <si>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</si>
  <si>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</si>
  <si>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</si>
  <si>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</si>
  <si>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</si>
  <si>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</si>
  <si>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</si>
  <si>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</si>
  <si>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</si>
  <si>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</si>
  <si>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</si>
  <si>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</si>
  <si>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</si>
  <si>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</si>
  <si>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</si>
  <si>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</si>
  <si>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</si>
  <si>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</si>
  <si>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</si>
  <si>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</si>
  <si>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</si>
  <si>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</si>
  <si>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</si>
  <si>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</si>
  <si>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</si>
  <si>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</si>
  <si>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</si>
  <si>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</si>
  <si>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</si>
  <si>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</si>
  <si>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</si>
  <si>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</si>
  <si>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</si>
  <si>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</si>
  <si>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</si>
  <si>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</si>
  <si>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</si>
  <si>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</si>
  <si>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</si>
  <si>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</si>
  <si>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</si>
  <si>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</si>
  <si>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</si>
  <si>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</si>
  <si>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</si>
  <si>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</si>
  <si>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</si>
  <si>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</si>
  <si>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</si>
  <si>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</si>
  <si>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</si>
  <si>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</si>
  <si>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</si>
  <si>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</si>
  <si>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</si>
  <si>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</si>
  <si>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</si>
  <si>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</si>
  <si>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</si>
  <si>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</si>
  <si>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</si>
  <si>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</si>
  <si>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</si>
  <si>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</si>
  <si>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</si>
  <si>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</si>
  <si>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</si>
  <si>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</si>
  <si>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</si>
  <si>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</si>
  <si>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</si>
  <si>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</si>
  <si>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</si>
  <si>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</si>
  <si>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</si>
  <si>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</si>
  <si>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</si>
  <si>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</si>
  <si>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</si>
  <si>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</si>
  <si>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</si>
  <si>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</si>
  <si>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</si>
  <si>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</si>
  <si>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</si>
  <si>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</si>
  <si>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</si>
  <si>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</si>
  <si>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</si>
  <si>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</si>
  <si>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</si>
  <si>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</si>
  <si>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</si>
  <si>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</si>
  <si>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</si>
  <si>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</si>
  <si>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</si>
  <si>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</si>
  <si>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</si>
  <si>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</si>
  <si>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</si>
  <si>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</si>
  <si>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</si>
  <si>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</si>
  <si>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</si>
  <si>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</si>
  <si>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</si>
  <si>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</si>
  <si>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</si>
  <si>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</si>
  <si>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</si>
  <si>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</si>
  <si>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</si>
  <si>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</si>
  <si>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</si>
  <si>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</si>
  <si>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</si>
  <si>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</si>
  <si>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</si>
  <si>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</si>
  <si>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</si>
  <si>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</si>
  <si>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</si>
  <si>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</si>
  <si>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</si>
  <si>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</si>
  <si>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</si>
  <si>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</si>
  <si>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</si>
  <si>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</si>
  <si>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</si>
  <si>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</si>
  <si>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</si>
  <si>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</si>
  <si>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</si>
  <si>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</si>
  <si>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</si>
  <si>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</si>
  <si>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</si>
  <si>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</si>
  <si>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</si>
  <si>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</si>
  <si>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</si>
  <si>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</si>
  <si>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</si>
  <si>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</si>
  <si>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</si>
  <si>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</si>
  <si>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</si>
  <si>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</si>
  <si>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</si>
  <si>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</si>
  <si>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</si>
  <si>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</si>
  <si>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</si>
  <si>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</si>
  <si>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</si>
  <si>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</si>
  <si>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</si>
  <si>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</si>
  <si>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</si>
  <si>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</si>
  <si>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</si>
  <si>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</si>
  <si>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</si>
  <si>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</si>
  <si>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</si>
  <si>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</si>
  <si>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</si>
  <si>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</si>
  <si>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</si>
  <si>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</si>
  <si>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</si>
  <si>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</si>
  <si>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</si>
  <si>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</si>
  <si>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</si>
  <si>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</si>
  <si>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</si>
  <si>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</si>
  <si>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</si>
  <si>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</si>
  <si>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</si>
  <si>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</si>
  <si>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</si>
  <si>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</si>
  <si>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</si>
  <si>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</si>
  <si>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</si>
  <si>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</si>
  <si>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</si>
  <si>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</si>
  <si>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</si>
  <si>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</si>
  <si>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</si>
  <si>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</si>
  <si>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</si>
  <si>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</si>
  <si>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</si>
  <si>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</si>
  <si>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</si>
  <si>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</si>
  <si>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</si>
  <si>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</si>
  <si>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</si>
  <si>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</si>
  <si>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</si>
  <si>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</si>
  <si>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</si>
  <si>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</si>
  <si>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</si>
  <si>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</si>
  <si>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</si>
  <si>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</si>
  <si>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</si>
  <si>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</si>
  <si>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</si>
  <si>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</si>
  <si>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</si>
  <si>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</si>
  <si>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</si>
  <si>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</si>
  <si>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</si>
  <si>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</si>
  <si>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</si>
  <si>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</si>
  <si>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</si>
  <si>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</si>
  <si>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</si>
  <si>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</si>
  <si>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</si>
  <si>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</si>
  <si>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</si>
  <si>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</si>
  <si>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</si>
  <si>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</si>
  <si>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</si>
  <si>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</si>
  <si>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</si>
  <si>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</si>
  <si>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</si>
  <si>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</si>
  <si>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</si>
  <si>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</si>
  <si>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</si>
  <si>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</si>
  <si>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</si>
  <si>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</si>
  <si>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</si>
  <si>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</si>
  <si>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</si>
  <si>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</si>
  <si>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</si>
  <si>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</si>
  <si>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</si>
  <si>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</si>
  <si>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</si>
  <si>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</si>
  <si>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</si>
  <si>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</si>
  <si>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</si>
  <si>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</si>
  <si>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</si>
  <si>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</si>
  <si>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</si>
  <si>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</si>
  <si>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</si>
  <si>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</si>
  <si>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</si>
  <si>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</si>
  <si>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</si>
  <si>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</si>
  <si>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</si>
  <si>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</si>
  <si>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</si>
  <si>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</si>
  <si>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</si>
  <si>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</si>
  <si>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</si>
  <si>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</si>
  <si>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</si>
  <si>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</si>
  <si>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</si>
  <si>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</si>
  <si>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</si>
  <si>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</si>
  <si>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</si>
  <si>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</si>
  <si>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</si>
  <si>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</si>
  <si>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</si>
  <si>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</si>
  <si>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</si>
  <si>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</si>
  <si>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</si>
  <si>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</si>
  <si>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</si>
  <si>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</si>
  <si>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</si>
  <si>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</si>
  <si>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</si>
  <si>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</si>
  <si>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</si>
  <si>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</si>
  <si>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</si>
  <si>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</si>
  <si>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</si>
  <si>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</si>
  <si>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</si>
  <si>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</si>
  <si>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</si>
  <si>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</si>
  <si>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</si>
  <si>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</si>
  <si>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</si>
  <si>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</si>
  <si>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</si>
  <si>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</si>
  <si>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</si>
  <si>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</si>
  <si>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</si>
  <si>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</si>
  <si>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</si>
  <si>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</si>
  <si>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</si>
  <si>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</si>
  <si>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</si>
  <si>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</si>
  <si>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</si>
  <si>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</si>
  <si>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</si>
  <si>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</si>
  <si>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</si>
  <si>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</si>
  <si>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</si>
  <si>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</si>
  <si>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</si>
  <si>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</si>
  <si>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</si>
  <si>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</si>
  <si>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</si>
  <si>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</si>
  <si>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</si>
  <si>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</si>
  <si>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</si>
  <si>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</si>
  <si>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</si>
  <si>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</si>
  <si>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</si>
  <si>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</si>
  <si>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</si>
  <si>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</si>
  <si>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</si>
  <si>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</si>
  <si>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</si>
  <si>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</si>
  <si>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</si>
  <si>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</si>
  <si>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</si>
  <si>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</si>
  <si>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</si>
  <si>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</si>
  <si>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</si>
  <si>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</si>
  <si>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</si>
  <si>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</si>
  <si>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</si>
  <si>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</si>
  <si>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</si>
  <si>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</si>
  <si>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</si>
  <si>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</si>
  <si>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</si>
  <si>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</si>
  <si>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</si>
  <si>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</si>
  <si>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</si>
  <si>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</si>
  <si>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</si>
  <si>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</si>
  <si>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</si>
  <si>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</si>
  <si>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</si>
  <si>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</si>
  <si>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</si>
  <si>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</si>
  <si>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</si>
  <si>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</si>
  <si>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</si>
  <si>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</si>
  <si>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</si>
  <si>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</si>
  <si>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</si>
  <si>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</si>
  <si>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</si>
  <si>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</si>
  <si>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</si>
  <si>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</si>
  <si>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</si>
  <si>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</si>
  <si>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</si>
  <si>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</si>
  <si>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</si>
  <si>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</si>
  <si>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</si>
  <si>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</si>
  <si>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</si>
  <si>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</si>
  <si>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</si>
  <si>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</si>
  <si>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</si>
  <si>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</si>
  <si>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</si>
  <si>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</si>
  <si>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</si>
  <si>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</si>
  <si>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</si>
  <si>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</si>
  <si>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</si>
  <si>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</si>
  <si>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</si>
  <si>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</si>
  <si>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</si>
  <si>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</si>
  <si>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</si>
  <si>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</si>
  <si>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</si>
  <si>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</si>
  <si>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</si>
  <si>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</si>
  <si>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</si>
  <si>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</si>
  <si>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</si>
  <si>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</si>
  <si>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</si>
  <si>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</si>
  <si>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</si>
  <si>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</si>
  <si>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</si>
  <si>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</si>
  <si>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</si>
  <si>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</si>
  <si>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</si>
  <si>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</si>
  <si>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</si>
  <si>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</si>
  <si>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</si>
  <si>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</si>
  <si>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</si>
  <si>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</si>
  <si>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</si>
  <si>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</si>
  <si>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</si>
  <si>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</si>
  <si>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</si>
  <si>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</si>
  <si>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</si>
  <si>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</si>
  <si>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</si>
  <si>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</si>
  <si>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</si>
  <si>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</si>
  <si>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</si>
  <si>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</si>
  <si>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</si>
  <si>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</si>
  <si>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</si>
  <si>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</si>
  <si>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</si>
  <si>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</si>
  <si>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</si>
  <si>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</si>
  <si>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</si>
  <si>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</si>
  <si>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</si>
  <si>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</si>
  <si>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</si>
  <si>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</si>
  <si>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</si>
  <si>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</si>
  <si>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</si>
  <si>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</si>
  <si>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</si>
  <si>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</si>
  <si>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</si>
  <si>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</si>
  <si>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</si>
  <si>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</si>
  <si>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</si>
  <si>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</si>
  <si>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</si>
  <si>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</si>
  <si>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</si>
  <si>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</si>
  <si>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</si>
  <si>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</si>
  <si>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</si>
  <si>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</si>
  <si>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</si>
  <si>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</si>
  <si>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</si>
  <si>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</si>
  <si>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</si>
  <si>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</si>
  <si>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</si>
  <si>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</si>
  <si>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</si>
  <si>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</si>
  <si>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</si>
  <si>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</si>
  <si>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</si>
  <si>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</si>
  <si>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</si>
  <si>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</si>
  <si>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</si>
  <si>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</si>
  <si>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</si>
  <si>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</si>
  <si>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</si>
  <si>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</si>
  <si>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</si>
  <si>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</si>
  <si>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</si>
  <si>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</si>
  <si>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</si>
  <si>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</si>
  <si>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</si>
  <si>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</si>
  <si>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</si>
  <si>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</si>
  <si>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</si>
  <si>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</si>
  <si>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</si>
  <si>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</si>
  <si>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</si>
  <si>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</si>
  <si>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</si>
  <si>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</si>
  <si>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</si>
  <si>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</si>
  <si>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</si>
  <si>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</si>
  <si>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</si>
  <si>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</si>
  <si>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</si>
  <si>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</si>
  <si>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</si>
  <si>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</si>
  <si>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</si>
  <si>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</si>
  <si>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</si>
  <si>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</si>
  <si>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</si>
  <si>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</si>
  <si>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</si>
  <si>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</si>
  <si>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</si>
  <si>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</si>
  <si>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</si>
  <si>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</si>
  <si>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</si>
  <si>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</si>
  <si>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</si>
  <si>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</si>
  <si>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</si>
  <si>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</si>
  <si>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</si>
  <si>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</si>
  <si>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</si>
  <si>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</si>
  <si>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</si>
  <si>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</si>
  <si>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</si>
  <si>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</si>
  <si>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</si>
  <si>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</si>
  <si>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</si>
  <si>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</si>
  <si>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</si>
  <si>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</si>
  <si>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</si>
  <si>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</si>
  <si>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</si>
  <si>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</si>
  <si>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</si>
  <si>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</si>
  <si>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</si>
  <si>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</si>
  <si>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</si>
  <si>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</si>
  <si>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</si>
  <si>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</si>
  <si>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</si>
  <si>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</si>
  <si>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</si>
  <si>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</si>
  <si>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</si>
  <si>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</si>
  <si>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</si>
  <si>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</si>
  <si>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</si>
  <si>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</si>
  <si>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</si>
  <si>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</si>
  <si>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</si>
  <si>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</si>
  <si>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</si>
  <si>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</si>
  <si>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</si>
  <si>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</si>
  <si>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</si>
  <si>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</si>
  <si>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</si>
  <si>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</si>
  <si>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</si>
  <si>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</si>
  <si>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</si>
  <si>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</si>
  <si>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</si>
  <si>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</si>
  <si>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</si>
  <si>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</si>
  <si>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</si>
  <si>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</si>
  <si>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</si>
  <si>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</si>
  <si>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</si>
  <si>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</si>
  <si>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</si>
  <si>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</si>
  <si>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</si>
  <si>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</si>
  <si>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</si>
  <si>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</si>
  <si>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</si>
  <si>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</si>
  <si>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</si>
  <si>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</si>
  <si>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</si>
  <si>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</si>
  <si>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</si>
  <si>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</si>
  <si>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</si>
  <si>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</si>
  <si>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</si>
  <si>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</si>
  <si>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</si>
  <si>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</si>
  <si>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</si>
  <si>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</si>
  <si>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</si>
  <si>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</si>
  <si>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</si>
  <si>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</si>
  <si>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</si>
  <si>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</si>
  <si>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</si>
  <si>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</si>
  <si>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</si>
  <si>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</si>
  <si>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</si>
  <si>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</si>
  <si>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</si>
  <si>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</si>
  <si>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</si>
  <si>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</si>
  <si>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</si>
  <si>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</si>
  <si>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</si>
  <si>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</si>
  <si>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</si>
  <si>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</si>
  <si>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</si>
  <si>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</si>
  <si>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</si>
  <si>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</si>
  <si>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</si>
  <si>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</si>
  <si>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</si>
  <si>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</si>
  <si>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</si>
  <si>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</si>
  <si>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</si>
  <si>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</si>
  <si>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</si>
  <si>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</si>
  <si>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</si>
  <si>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</si>
  <si>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</si>
  <si>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</si>
  <si>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</si>
  <si>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</si>
  <si>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</si>
  <si>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</si>
  <si>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</si>
  <si>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</si>
  <si>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</si>
  <si>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</si>
  <si>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</si>
  <si>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</si>
  <si>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</si>
  <si>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</si>
  <si>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</si>
  <si>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</si>
  <si>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</si>
  <si>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</si>
  <si>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</si>
  <si>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</si>
  <si>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</si>
  <si>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</si>
  <si>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</si>
  <si>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</si>
  <si>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</si>
  <si>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</si>
  <si>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</si>
  <si>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</si>
  <si>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</si>
  <si>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</si>
  <si>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</si>
  <si>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</si>
  <si>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</si>
  <si>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</si>
  <si>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</si>
  <si>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</si>
  <si>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</si>
  <si>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</si>
  <si>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</si>
  <si>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</si>
  <si>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</si>
  <si>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</si>
  <si>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</si>
  <si>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</si>
  <si>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</si>
  <si>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</si>
  <si>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</si>
  <si>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</si>
  <si>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</si>
  <si>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</si>
  <si>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</si>
  <si>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</si>
  <si>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</si>
  <si>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</si>
  <si>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</si>
  <si>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</si>
  <si>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</si>
  <si>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</si>
  <si>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</si>
  <si>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</si>
  <si>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</si>
  <si>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</si>
  <si>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</si>
  <si>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</si>
  <si>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</si>
  <si>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</si>
  <si>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</si>
  <si>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</si>
  <si>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</si>
  <si>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</si>
  <si>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</si>
  <si>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</si>
  <si>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</si>
  <si>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</si>
  <si>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</si>
  <si>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</si>
  <si>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</si>
  <si>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</si>
  <si>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</si>
  <si>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</si>
  <si>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</si>
  <si>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</si>
  <si>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</si>
  <si>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</si>
  <si>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</si>
  <si>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</si>
  <si>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</si>
  <si>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</si>
  <si>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</si>
  <si>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</si>
  <si>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</si>
  <si>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</si>
  <si>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</si>
  <si>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</si>
  <si>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</si>
  <si>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</si>
  <si>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</si>
  <si>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</si>
  <si>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</si>
  <si>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</si>
  <si>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</si>
  <si>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</si>
  <si>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</si>
  <si>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</si>
  <si>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</si>
  <si>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</si>
  <si>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</si>
  <si>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</si>
  <si>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</si>
  <si>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</si>
  <si>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</si>
  <si>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</si>
  <si>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</si>
  <si>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</si>
  <si>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</si>
  <si>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</si>
  <si>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</si>
  <si>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</si>
  <si>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</si>
  <si>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</si>
  <si>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</si>
  <si>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</si>
  <si>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</si>
  <si>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</si>
  <si>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</si>
  <si>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</si>
  <si>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</si>
  <si>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</si>
  <si>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</si>
  <si>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</si>
  <si>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</si>
  <si>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</si>
  <si>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</si>
  <si>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</si>
  <si>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</si>
  <si>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</si>
  <si>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</si>
  <si>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</si>
  <si>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</si>
  <si>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</si>
  <si>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</si>
  <si>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</si>
  <si>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</si>
  <si>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</si>
  <si>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</si>
  <si>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</si>
  <si>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</si>
  <si>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</si>
  <si>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</si>
  <si>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</si>
  <si>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</si>
  <si>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</si>
  <si>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</si>
  <si>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</si>
  <si>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</si>
  <si>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</si>
  <si>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</si>
  <si>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</si>
  <si>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</si>
  <si>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</si>
  <si>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</si>
  <si>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</si>
  <si>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</si>
  <si>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</si>
  <si>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</si>
  <si>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</si>
  <si>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</si>
  <si>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</si>
  <si>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</si>
  <si>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</si>
  <si>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</si>
  <si>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</si>
  <si>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</si>
  <si>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</si>
  <si>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</si>
  <si>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</si>
  <si>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</si>
  <si>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</si>
  <si>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</si>
  <si>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</si>
  <si>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</si>
  <si>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</si>
  <si>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</si>
  <si>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</si>
  <si>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</si>
  <si>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</si>
  <si>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</si>
  <si>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</si>
  <si>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</si>
  <si>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</si>
  <si>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</si>
  <si>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</si>
  <si>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</si>
  <si>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</si>
  <si>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</si>
  <si>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</si>
  <si>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</si>
  <si>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</si>
  <si>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</si>
  <si>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</si>
  <si>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</si>
  <si>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</si>
  <si>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</si>
  <si>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</si>
  <si>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</si>
  <si>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</si>
  <si>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</si>
  <si>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</si>
  <si>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</si>
  <si>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</si>
  <si>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</si>
  <si>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</si>
  <si>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</si>
  <si>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</si>
  <si>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</si>
  <si>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</si>
  <si>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</si>
  <si>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</si>
  <si>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</si>
  <si>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</si>
  <si>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</si>
  <si>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</si>
  <si>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</si>
  <si>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</si>
  <si>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</si>
  <si>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</si>
  <si>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</si>
  <si>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</si>
  <si>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</si>
  <si>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</si>
  <si>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</si>
  <si>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</si>
  <si>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</si>
  <si>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</si>
  <si>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</si>
  <si>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</si>
  <si>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</si>
  <si>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</si>
  <si>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</si>
  <si>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</si>
  <si>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</si>
  <si>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</si>
  <si>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</si>
  <si>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</si>
  <si>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</si>
  <si>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</si>
  <si>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</si>
  <si>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</si>
  <si>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</si>
  <si>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</si>
  <si>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</si>
  <si>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</si>
  <si>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</si>
  <si>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</si>
  <si>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</si>
  <si>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</si>
  <si>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</si>
  <si>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</si>
  <si>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</si>
  <si>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</si>
  <si>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</si>
  <si>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</si>
  <si>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</si>
  <si>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</si>
  <si>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</si>
  <si>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</si>
  <si>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</si>
  <si>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</si>
  <si>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</si>
  <si>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</si>
  <si>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</si>
  <si>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</si>
  <si>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</si>
  <si>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</si>
  <si>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</si>
  <si>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</si>
  <si>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</si>
  <si>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</si>
  <si>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</si>
  <si>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</si>
  <si>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</si>
  <si>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</si>
  <si>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</si>
  <si>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</si>
  <si>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</si>
  <si>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</si>
  <si>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</si>
  <si>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</si>
  <si>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</si>
  <si>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</si>
  <si>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</si>
  <si>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</si>
  <si>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</si>
  <si>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</si>
  <si>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</si>
  <si>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</si>
  <si>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</si>
  <si>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</si>
  <si>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</si>
  <si>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</si>
  <si>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</si>
  <si>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</si>
  <si>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</si>
  <si>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</si>
  <si>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</si>
  <si>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</si>
  <si>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</si>
  <si>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</si>
  <si>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</si>
  <si>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</si>
  <si>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</si>
  <si>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</si>
  <si>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</si>
  <si>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</si>
  <si>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</si>
  <si>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</si>
  <si>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</si>
  <si>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</si>
  <si>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</si>
  <si>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</si>
  <si>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</si>
  <si>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</si>
  <si>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</si>
  <si>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</si>
  <si>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</si>
  <si>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</si>
  <si>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</si>
  <si>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</si>
  <si>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</si>
  <si>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</si>
  <si>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</si>
  <si>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</si>
  <si>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</si>
  <si>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</si>
  <si>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</si>
  <si>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</si>
  <si>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</si>
  <si>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</si>
  <si>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</si>
  <si>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</si>
  <si>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</si>
  <si>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</si>
  <si>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</si>
  <si>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</si>
  <si>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</si>
  <si>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</si>
  <si>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</si>
  <si>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</si>
  <si>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</si>
  <si>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</si>
  <si>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</si>
  <si>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</si>
  <si>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</si>
  <si>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</si>
  <si>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</si>
  <si>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</si>
  <si>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</si>
  <si>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</si>
  <si>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</si>
  <si>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</si>
  <si>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</si>
  <si>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</si>
  <si>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</si>
  <si>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</si>
  <si>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</si>
  <si>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</si>
  <si>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</si>
  <si>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</si>
  <si>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</si>
  <si>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</si>
  <si>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</si>
  <si>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</si>
  <si>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</si>
  <si>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</si>
  <si>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</si>
  <si>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</si>
  <si>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</si>
  <si>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</si>
  <si>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</si>
  <si>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</si>
  <si>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</si>
  <si>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</si>
  <si>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</si>
  <si>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</si>
  <si>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</si>
  <si>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</si>
  <si>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</si>
  <si>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</si>
  <si>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</si>
  <si>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</si>
  <si>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</si>
  <si>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</si>
  <si>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</si>
  <si>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</si>
  <si>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</si>
  <si>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</si>
  <si>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</si>
  <si>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</si>
  <si>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</si>
  <si>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</si>
  <si>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</si>
  <si>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</si>
  <si>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</si>
  <si>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</si>
  <si>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</si>
  <si>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</si>
  <si>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</si>
  <si>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</si>
  <si>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</si>
  <si>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</si>
  <si>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</si>
  <si>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</si>
  <si>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</si>
  <si>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</si>
  <si>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</si>
  <si>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</si>
  <si>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</si>
  <si>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</si>
  <si>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</si>
  <si>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</si>
  <si>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</si>
  <si>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</si>
  <si>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</si>
  <si>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</si>
  <si>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</si>
  <si>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</si>
  <si>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</si>
  <si>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</si>
  <si>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</si>
  <si>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</si>
  <si>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</si>
  <si>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</si>
  <si>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</si>
  <si>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</si>
  <si>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</si>
  <si>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</si>
  <si>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</si>
  <si>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</si>
  <si>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</si>
  <si>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</si>
  <si>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</si>
  <si>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</si>
  <si>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</si>
  <si>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</si>
  <si>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</si>
  <si>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</si>
  <si>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</si>
  <si>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</si>
  <si>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</si>
  <si>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</si>
  <si>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</si>
  <si>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</si>
  <si>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</si>
  <si>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</si>
  <si>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</si>
  <si>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</si>
  <si>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</si>
  <si>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</si>
  <si>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</si>
  <si>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</si>
  <si>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</si>
  <si>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</si>
  <si>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</si>
  <si>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</si>
  <si>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</si>
  <si>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</si>
  <si>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</si>
  <si>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</si>
  <si>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</si>
  <si>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</si>
  <si>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</si>
  <si>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</si>
  <si>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</si>
  <si>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</si>
  <si>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</si>
  <si>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</si>
  <si>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</si>
  <si>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</si>
  <si>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</si>
  <si>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</si>
  <si>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</si>
  <si>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</si>
  <si>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</si>
  <si>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</si>
  <si>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</si>
  <si>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</si>
  <si>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</si>
  <si>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</si>
  <si>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</si>
  <si>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</si>
  <si>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</si>
  <si>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</si>
  <si>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</si>
  <si>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</si>
  <si>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</si>
  <si>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</si>
  <si>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</si>
  <si>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</si>
  <si>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</si>
  <si>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</si>
  <si>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</si>
  <si>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</si>
  <si>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</si>
  <si>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</si>
  <si>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</si>
  <si>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</si>
  <si>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</si>
  <si>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</si>
  <si>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</si>
  <si>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</si>
  <si>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</si>
  <si>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</si>
  <si>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</si>
  <si>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</si>
  <si>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</si>
  <si>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</si>
  <si>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</si>
  <si>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</si>
  <si>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</si>
  <si>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</si>
  <si>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</si>
  <si>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</si>
  <si>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</si>
  <si>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</si>
  <si>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</si>
  <si>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</si>
  <si>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</si>
  <si>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</si>
  <si>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</si>
  <si>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</si>
  <si>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</si>
  <si>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</si>
  <si>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</si>
  <si>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</si>
  <si>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</si>
  <si>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</si>
  <si>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</si>
  <si>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</si>
  <si>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</si>
  <si>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</si>
  <si>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</si>
  <si>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</si>
  <si>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</si>
  <si>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</si>
  <si>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</si>
  <si>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</si>
  <si>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</si>
  <si>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</si>
  <si>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</si>
  <si>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</si>
  <si>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</si>
  <si>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</si>
  <si>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</si>
  <si>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</si>
  <si>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</si>
  <si>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</si>
  <si>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</si>
  <si>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</si>
  <si>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</si>
  <si>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</si>
  <si>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</si>
  <si>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</si>
  <si>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</si>
  <si>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</si>
  <si>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</si>
  <si>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</si>
  <si>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</si>
  <si>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</si>
  <si>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</si>
  <si>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</si>
  <si>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</si>
  <si>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</si>
  <si>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</si>
  <si>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</si>
  <si>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</si>
  <si>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</si>
  <si>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</si>
  <si>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</si>
  <si>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</si>
  <si>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</si>
  <si>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</si>
  <si>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</si>
  <si>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</si>
  <si>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</si>
  <si>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</si>
  <si>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</si>
  <si>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</si>
  <si>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</si>
  <si>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</si>
  <si>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</si>
  <si>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</si>
  <si>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</si>
  <si>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</si>
  <si>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</si>
  <si>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</si>
  <si>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</si>
  <si>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</si>
  <si>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</si>
  <si>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</si>
  <si>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</si>
  <si>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</si>
  <si>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</si>
  <si>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</si>
  <si>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</si>
  <si>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</si>
  <si>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</si>
  <si>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</si>
  <si>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</si>
  <si>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</si>
  <si>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</si>
  <si>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</si>
  <si>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</si>
  <si>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</si>
  <si>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</si>
  <si>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</si>
  <si>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</si>
  <si>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</si>
  <si>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</si>
  <si>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</si>
  <si>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</si>
  <si>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</si>
  <si>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</si>
  <si>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</si>
  <si>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</si>
  <si>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</si>
  <si>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</si>
  <si>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</si>
  <si>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</si>
  <si>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</si>
  <si>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</si>
  <si>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</si>
  <si>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</si>
  <si>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</si>
  <si>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</si>
  <si>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</si>
  <si>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</si>
  <si>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</si>
  <si>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</si>
  <si>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</si>
  <si>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</si>
  <si>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</si>
  <si>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</si>
  <si>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</si>
  <si>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</si>
  <si>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</si>
  <si>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</si>
  <si>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</si>
  <si>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</si>
  <si>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</si>
  <si>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</si>
  <si>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</si>
  <si>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</si>
  <si>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</si>
  <si>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</si>
  <si>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</si>
  <si>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</si>
  <si>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</si>
  <si>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</si>
  <si>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</si>
  <si>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</si>
  <si>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</si>
  <si>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</si>
  <si>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</si>
  <si>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</si>
  <si>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</si>
  <si>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</si>
  <si>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</si>
  <si>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</si>
  <si>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</si>
  <si>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</si>
  <si>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</si>
  <si>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</si>
  <si>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</si>
  <si>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</si>
  <si>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</si>
  <si>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</si>
  <si>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</si>
  <si>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</si>
  <si>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</si>
  <si>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</si>
  <si>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</si>
  <si>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</si>
  <si>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</si>
  <si>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</si>
  <si>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</si>
  <si>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</si>
  <si>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</si>
  <si>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</si>
  <si>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</si>
  <si>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</si>
  <si>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</si>
  <si>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</si>
  <si>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</si>
  <si>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</si>
  <si>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</si>
  <si>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</si>
  <si>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</si>
  <si>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</si>
  <si>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</si>
  <si>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</si>
  <si>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</si>
  <si>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</si>
  <si>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</si>
  <si>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</si>
  <si>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</si>
  <si>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</si>
  <si>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</si>
  <si>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</si>
  <si>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</si>
  <si>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</si>
  <si>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</si>
  <si>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</si>
  <si>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</si>
  <si>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</si>
  <si>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</si>
  <si>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</si>
  <si>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</si>
  <si>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</si>
  <si>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</si>
  <si>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</si>
  <si>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</si>
  <si>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</si>
  <si>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</si>
  <si>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</si>
  <si>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</si>
  <si>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</si>
  <si>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</si>
  <si>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</si>
  <si>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</si>
  <si>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</si>
  <si>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</si>
  <si>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</si>
  <si>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</si>
  <si>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</si>
  <si>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</si>
  <si>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</si>
  <si>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</si>
  <si>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</si>
  <si>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</si>
  <si>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</si>
  <si>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</si>
  <si>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</si>
  <si>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</si>
  <si>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</si>
  <si>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</si>
  <si>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</si>
  <si>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</si>
  <si>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</si>
  <si>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</si>
  <si>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</si>
  <si>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</si>
  <si>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</si>
  <si>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</si>
  <si>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</si>
  <si>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</si>
  <si>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</si>
  <si>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</si>
  <si>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</si>
  <si>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</si>
  <si>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</si>
  <si>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</si>
  <si>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</si>
  <si>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</si>
  <si>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</si>
  <si>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</si>
  <si>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</si>
  <si>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</si>
  <si>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</si>
  <si>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</si>
  <si>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</si>
  <si>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</si>
  <si>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</si>
  <si>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</si>
  <si>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</si>
  <si>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</si>
  <si>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</si>
  <si>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</si>
  <si>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</si>
  <si>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</si>
  <si>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</si>
  <si>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</si>
  <si>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</si>
  <si>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</si>
  <si>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</si>
  <si>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</si>
  <si>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</si>
  <si>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</si>
  <si>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</si>
  <si>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</si>
  <si>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</si>
  <si>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</si>
  <si>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</si>
  <si>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</si>
  <si>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</si>
  <si>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</si>
  <si>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</si>
  <si>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</si>
  <si>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</si>
  <si>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</si>
  <si>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</si>
  <si>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</si>
  <si>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</si>
  <si>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</si>
  <si>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</si>
  <si>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</si>
  <si>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</si>
  <si>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</si>
  <si>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</si>
  <si>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</si>
  <si>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</si>
  <si>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</si>
  <si>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</si>
  <si>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</si>
  <si>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</si>
  <si>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</si>
  <si>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</si>
  <si>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</si>
  <si>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</si>
  <si>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</si>
  <si>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</si>
  <si>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</si>
  <si>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</si>
  <si>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</si>
  <si>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</si>
  <si>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</si>
  <si>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</si>
  <si>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</si>
  <si>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</si>
  <si>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</si>
  <si>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</si>
  <si>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</si>
  <si>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</si>
  <si>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</si>
  <si>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</si>
  <si>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</si>
  <si>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</si>
  <si>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</si>
  <si>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</si>
  <si>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</si>
  <si>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</si>
  <si>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</si>
  <si>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</si>
  <si>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</si>
  <si>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</si>
  <si>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</si>
  <si>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</si>
  <si>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</si>
  <si>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</si>
  <si>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</si>
  <si>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</si>
  <si>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</si>
  <si>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</si>
  <si>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</si>
  <si>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</si>
  <si>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</si>
  <si>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</si>
  <si>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</si>
  <si>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</si>
  <si>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</si>
  <si>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</si>
  <si>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</si>
  <si>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</si>
  <si>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</si>
  <si>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</si>
  <si>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</si>
  <si>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</si>
  <si>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</si>
  <si>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</si>
  <si>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</si>
  <si>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</si>
  <si>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</si>
  <si>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</si>
  <si>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</si>
  <si>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</si>
  <si>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</si>
  <si>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</si>
  <si>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</si>
  <si>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</si>
  <si>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</si>
  <si>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</si>
  <si>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</si>
  <si>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</si>
  <si>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</si>
  <si>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</si>
  <si>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</si>
  <si>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</si>
  <si>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</si>
  <si>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</si>
  <si>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</si>
  <si>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</si>
  <si>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</si>
  <si>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</si>
  <si>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</si>
  <si>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</si>
  <si>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</si>
  <si>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</si>
  <si>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</si>
  <si>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</si>
  <si>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</si>
  <si>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</si>
  <si>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</si>
  <si>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</si>
  <si>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</si>
  <si>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</si>
  <si>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</si>
  <si>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</si>
  <si>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</si>
  <si>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</si>
  <si>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</si>
  <si>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</si>
  <si>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</si>
  <si>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</si>
  <si>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</si>
  <si>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</si>
  <si>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</si>
  <si>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</si>
  <si>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</si>
  <si>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</si>
  <si>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</si>
  <si>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</si>
  <si>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</si>
  <si>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</si>
  <si>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</si>
  <si>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</si>
  <si>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</si>
  <si>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</si>
  <si>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</si>
  <si>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</si>
  <si>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</si>
  <si>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</si>
  <si>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</si>
  <si>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</si>
  <si>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</si>
  <si>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</si>
  <si>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</si>
  <si>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</si>
  <si>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</si>
  <si>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</si>
  <si>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</si>
  <si>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</si>
  <si>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</si>
  <si>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</si>
  <si>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</si>
  <si>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</si>
  <si>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</si>
  <si>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</si>
  <si>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</si>
  <si>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</si>
  <si>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</si>
  <si>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</si>
  <si>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</si>
  <si>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</si>
  <si>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</si>
  <si>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</si>
  <si>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</si>
  <si>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</si>
  <si>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</si>
  <si>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</si>
  <si>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</si>
  <si>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</si>
  <si>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</si>
  <si>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</si>
  <si>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</si>
  <si>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</si>
  <si>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</si>
  <si>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</si>
  <si>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</si>
  <si>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</si>
  <si>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</si>
  <si>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</si>
  <si>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</si>
  <si>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</si>
  <si>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</si>
  <si>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</si>
  <si>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</si>
  <si>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</si>
  <si>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</si>
  <si>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</si>
  <si>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</si>
  <si>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</si>
  <si>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</si>
  <si>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</si>
  <si>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</si>
  <si>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</si>
  <si>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</si>
  <si>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</si>
  <si>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</si>
  <si>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</si>
  <si>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</si>
  <si>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</si>
  <si>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</si>
  <si>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</si>
  <si>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</si>
  <si>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</si>
  <si>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</si>
  <si>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</si>
  <si>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</si>
  <si>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</si>
  <si>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</si>
  <si>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</si>
  <si>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</si>
  <si>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</si>
  <si>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</si>
  <si>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</si>
  <si>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</si>
  <si>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</si>
  <si>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</si>
  <si>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</si>
  <si>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</si>
  <si>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</si>
  <si>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</si>
  <si>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</si>
  <si>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</si>
  <si>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</si>
  <si>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</si>
  <si>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</si>
  <si>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</si>
  <si>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</si>
  <si>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</si>
  <si>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</si>
  <si>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</si>
  <si>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</si>
  <si>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</si>
  <si>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</si>
  <si>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</si>
  <si>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</si>
  <si>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</si>
  <si>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</si>
  <si>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</si>
  <si>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</si>
  <si>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</si>
  <si>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</si>
  <si>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</si>
  <si>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</si>
  <si>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</si>
  <si>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</si>
  <si>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</si>
  <si>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</si>
  <si>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</si>
  <si>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</si>
  <si>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</si>
  <si>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</si>
  <si>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</si>
  <si>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</si>
  <si>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</si>
  <si>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</si>
  <si>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</si>
  <si>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</si>
  <si>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</si>
  <si>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</si>
  <si>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</si>
  <si>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</si>
  <si>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</si>
  <si>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</si>
  <si>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</si>
  <si>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</si>
  <si>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</si>
  <si>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</si>
  <si>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</si>
  <si>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</si>
  <si>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</si>
  <si>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</si>
  <si>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</si>
  <si>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</si>
  <si>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</si>
  <si>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</si>
  <si>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</si>
  <si>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</si>
  <si>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</si>
  <si>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</si>
  <si>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</si>
  <si>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</si>
  <si>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</si>
  <si>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</si>
  <si>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</si>
  <si>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</si>
  <si>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</si>
  <si>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</si>
  <si>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</si>
  <si>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</si>
  <si>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</si>
  <si>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</si>
  <si>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</si>
  <si>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</si>
  <si>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</si>
  <si>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</si>
  <si>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</si>
  <si>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</si>
  <si>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</si>
  <si>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</si>
  <si>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</si>
  <si>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</si>
  <si>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</si>
  <si>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</si>
  <si>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</si>
  <si>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</si>
  <si>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</si>
  <si>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</si>
  <si>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</si>
  <si>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</si>
  <si>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</si>
  <si>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</si>
  <si>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</si>
  <si>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</si>
  <si>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</si>
  <si>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</si>
  <si>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</si>
  <si>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</si>
  <si>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</si>
  <si>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</si>
  <si>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</si>
  <si>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</si>
  <si>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</si>
  <si>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</si>
  <si>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</si>
  <si>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</si>
  <si>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</si>
  <si>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</si>
  <si>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</si>
  <si>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</si>
  <si>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</si>
  <si>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</si>
  <si>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</si>
  <si>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</si>
  <si>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</si>
  <si>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</si>
  <si>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</si>
  <si>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</si>
  <si>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</si>
  <si>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</si>
  <si>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</si>
  <si>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</si>
  <si>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</si>
  <si>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</si>
  <si>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</si>
  <si>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</si>
  <si>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</si>
  <si>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</si>
  <si>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</si>
  <si>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</si>
  <si>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</si>
  <si>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</si>
  <si>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</si>
  <si>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</si>
  <si>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</si>
  <si>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</si>
  <si>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</si>
  <si>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</si>
  <si>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</si>
  <si>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</si>
  <si>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</si>
  <si>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</si>
  <si>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</si>
  <si>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</si>
  <si>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</si>
  <si>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</si>
  <si>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</si>
  <si>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</si>
  <si>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</si>
  <si>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</si>
  <si>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</si>
  <si>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</si>
  <si>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</si>
  <si>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</si>
  <si>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</si>
  <si>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</si>
  <si>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</si>
  <si>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</si>
  <si>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</si>
  <si>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</si>
  <si>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</si>
  <si>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</si>
  <si>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</si>
  <si>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</si>
  <si>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</si>
  <si>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</si>
  <si>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</si>
  <si>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</si>
  <si>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</si>
  <si>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</si>
  <si>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</si>
  <si>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</si>
  <si>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</si>
  <si>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</si>
  <si>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</si>
  <si>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</si>
  <si>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</si>
  <si>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</si>
  <si>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</si>
  <si>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</si>
  <si>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</si>
  <si>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</si>
  <si>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</si>
  <si>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</si>
  <si>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</si>
  <si>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</si>
  <si>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</si>
  <si>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</si>
  <si>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</si>
  <si>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</si>
  <si>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</si>
  <si>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</si>
  <si>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</si>
  <si>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</si>
  <si>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</si>
  <si>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</si>
  <si>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</si>
  <si>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</si>
  <si>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</si>
  <si>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</si>
  <si>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</si>
  <si>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</si>
  <si>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</si>
  <si>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</si>
  <si>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</si>
  <si>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</si>
  <si>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</si>
  <si>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</si>
  <si>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</si>
  <si>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</si>
  <si>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</si>
  <si>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</si>
  <si>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</si>
  <si>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</si>
  <si>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</si>
  <si>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</si>
  <si>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</si>
  <si>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</si>
  <si>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</si>
  <si>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</si>
  <si>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</si>
  <si>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</si>
  <si>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</si>
  <si>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</si>
  <si>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</si>
  <si>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</si>
  <si>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</si>
  <si>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</si>
  <si>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</si>
  <si>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</si>
  <si>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</si>
  <si>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</si>
  <si>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</si>
  <si>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</si>
  <si>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</si>
  <si>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</si>
  <si>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</si>
  <si>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</si>
  <si>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</si>
  <si>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</si>
  <si>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</si>
  <si>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</si>
  <si>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</si>
  <si>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</si>
  <si>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</si>
  <si>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</si>
  <si>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</si>
  <si>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</si>
  <si>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</si>
  <si>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</si>
  <si>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</si>
  <si>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</si>
  <si>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</si>
  <si>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</si>
  <si>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</si>
  <si>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</si>
  <si>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</si>
  <si>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</si>
  <si>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</si>
  <si>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</si>
  <si>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</si>
  <si>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</si>
  <si>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</si>
  <si>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</si>
  <si>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</si>
  <si>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</si>
  <si>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</si>
  <si>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</si>
  <si>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</si>
  <si>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</si>
  <si>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</si>
  <si>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</si>
  <si>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</si>
  <si>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</si>
  <si>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</si>
  <si>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</si>
  <si>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</si>
  <si>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</si>
  <si>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</si>
  <si>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</si>
  <si>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</si>
  <si>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</si>
  <si>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</si>
  <si>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</si>
  <si>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</si>
  <si>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</si>
  <si>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</si>
  <si>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</si>
  <si>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</si>
  <si>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</si>
  <si>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</si>
  <si>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</si>
  <si>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</si>
  <si>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</si>
  <si>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</si>
  <si>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</si>
  <si>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</si>
  <si>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</si>
  <si>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</si>
  <si>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</si>
  <si>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</si>
  <si>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</si>
  <si>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</si>
  <si>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</si>
  <si>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</si>
  <si>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</si>
  <si>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</si>
  <si>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</si>
  <si>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</si>
  <si>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</si>
  <si>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</si>
  <si>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</si>
  <si>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</si>
  <si>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</si>
  <si>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</si>
  <si>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</si>
  <si>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</si>
  <si>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</si>
  <si>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</si>
  <si>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</si>
  <si>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</si>
  <si>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</si>
  <si>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</si>
  <si>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</si>
  <si>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</si>
  <si>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</si>
  <si>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</si>
  <si>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</si>
  <si>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</si>
  <si>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</si>
  <si>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</si>
  <si>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</si>
  <si>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</si>
  <si>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</si>
  <si>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</si>
  <si>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</si>
  <si>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</si>
  <si>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</si>
  <si>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</si>
  <si>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</si>
  <si>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</si>
  <si>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</si>
  <si>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</si>
  <si>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</si>
  <si>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</si>
  <si>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</si>
  <si>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</si>
  <si>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</si>
  <si>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</si>
  <si>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</si>
  <si>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</si>
  <si>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</si>
  <si>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</si>
  <si>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</si>
  <si>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</si>
  <si>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</si>
  <si>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</si>
  <si>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</si>
  <si>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</si>
  <si>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</si>
  <si>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</si>
  <si>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</si>
  <si>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</si>
  <si>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</si>
  <si>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</si>
  <si>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</si>
  <si>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</si>
  <si>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</si>
  <si>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</si>
  <si>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</si>
  <si>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</si>
  <si>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</si>
  <si>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</si>
  <si>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</si>
  <si>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</si>
  <si>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</si>
  <si>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</si>
  <si>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</si>
  <si>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</si>
  <si>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</si>
  <si>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</si>
  <si>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</si>
  <si>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</si>
  <si>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</si>
  <si>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</si>
  <si>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</si>
  <si>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</si>
  <si>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</si>
  <si>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</si>
  <si>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</si>
  <si>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</si>
  <si>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</si>
  <si>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</si>
  <si>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</si>
  <si>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</si>
  <si>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</si>
  <si>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</si>
  <si>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</si>
  <si>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</si>
  <si>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</si>
  <si>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</si>
  <si>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</si>
  <si>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</si>
  <si>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</si>
  <si>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</si>
  <si>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</si>
  <si>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</si>
  <si>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</si>
  <si>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</si>
  <si>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</si>
  <si>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</si>
  <si>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</si>
  <si>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</si>
  <si>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</si>
  <si>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</si>
  <si>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</si>
  <si>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</si>
  <si>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</si>
  <si>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</si>
  <si>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</si>
  <si>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</si>
  <si>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</si>
  <si>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</si>
  <si>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</si>
  <si>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</si>
  <si>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</si>
  <si>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</si>
  <si>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</si>
  <si>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</si>
  <si>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</si>
  <si>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</si>
  <si>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</si>
  <si>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</si>
  <si>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</si>
  <si>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</si>
  <si>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</si>
  <si>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</si>
  <si>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</si>
  <si>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</si>
  <si>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</si>
  <si>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</si>
  <si>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</si>
  <si>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</si>
  <si>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</si>
  <si>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</si>
  <si>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</si>
  <si>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</si>
  <si>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</si>
  <si>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</si>
  <si>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</si>
  <si>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</si>
  <si>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</si>
  <si>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</si>
  <si>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</si>
  <si>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</si>
  <si>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</si>
  <si>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</si>
  <si>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</si>
  <si>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</si>
  <si>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</si>
  <si>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</si>
  <si>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</si>
  <si>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</si>
  <si>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</si>
  <si>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</si>
  <si>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</si>
  <si>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</si>
  <si>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</si>
  <si>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</si>
  <si>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</si>
  <si>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</si>
  <si>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</si>
  <si>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</si>
  <si>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</si>
  <si>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</si>
  <si>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</si>
  <si>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</si>
  <si>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</si>
  <si>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</si>
  <si>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</si>
  <si>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</si>
  <si>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</si>
  <si>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</si>
  <si>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</si>
  <si>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</si>
  <si>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</si>
  <si>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</si>
  <si>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</si>
  <si>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</si>
  <si>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</si>
  <si>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</si>
  <si>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</si>
  <si>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</si>
  <si>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</si>
  <si>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</si>
  <si>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</si>
  <si>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</si>
  <si>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</si>
  <si>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</si>
  <si>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</si>
  <si>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</si>
  <si>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</si>
  <si>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</si>
  <si>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</si>
  <si>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</si>
  <si>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</si>
  <si>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</si>
  <si>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</si>
  <si>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</si>
  <si>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</si>
  <si>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</si>
  <si>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</si>
  <si>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</si>
  <si>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</si>
  <si>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</si>
  <si>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</si>
  <si>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</si>
  <si>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</si>
  <si>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</si>
  <si>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</si>
  <si>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</si>
  <si>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</si>
  <si>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</si>
  <si>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</si>
  <si>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</si>
  <si>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</si>
  <si>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</si>
  <si>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</si>
  <si>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</si>
  <si>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</si>
  <si>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</si>
  <si>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</si>
  <si>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</si>
  <si>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</si>
  <si>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</si>
  <si>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</si>
  <si>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</si>
  <si>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</si>
  <si>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</si>
  <si>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</si>
  <si>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</si>
  <si>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</si>
  <si>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</si>
  <si>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</si>
  <si>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</si>
  <si>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</si>
  <si>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</si>
  <si>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</si>
  <si>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</si>
  <si>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</si>
  <si>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</si>
  <si>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</si>
  <si>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</si>
  <si>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</si>
  <si>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</si>
  <si>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</si>
  <si>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</si>
  <si>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</si>
  <si>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</si>
  <si>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</si>
  <si>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</si>
  <si>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</si>
  <si>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</si>
  <si>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</si>
  <si>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</si>
  <si>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</si>
  <si>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</si>
  <si>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</si>
  <si>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</si>
  <si>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</si>
  <si>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</si>
  <si>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</si>
  <si>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</si>
  <si>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</si>
  <si>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</si>
  <si>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</si>
  <si>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</si>
  <si>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</si>
  <si>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</si>
  <si>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</si>
  <si>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</si>
  <si>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</si>
  <si>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</si>
  <si>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</si>
  <si>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</si>
  <si>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</si>
  <si>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</si>
  <si>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</si>
  <si>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</si>
  <si>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</si>
  <si>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</si>
  <si>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</si>
  <si>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</si>
  <si>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</si>
  <si>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</si>
  <si>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</si>
  <si>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</si>
  <si>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</si>
  <si>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</si>
  <si>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</si>
  <si>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</si>
  <si>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</si>
  <si>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</si>
  <si>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</si>
  <si>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</si>
  <si>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</si>
  <si>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</si>
  <si>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</si>
  <si>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</si>
  <si>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</si>
  <si>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</si>
  <si>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</si>
  <si>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</si>
  <si>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</si>
  <si>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</si>
  <si>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</si>
  <si>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</si>
  <si>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</si>
  <si>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</si>
  <si>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</si>
  <si>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</si>
  <si>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</si>
  <si>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</si>
  <si>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</si>
  <si>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</si>
  <si>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</si>
  <si>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</si>
  <si>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</si>
  <si>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</si>
  <si>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</si>
  <si>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</si>
  <si>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</si>
  <si>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</si>
  <si>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</si>
  <si>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</si>
  <si>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</si>
  <si>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</si>
  <si>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</si>
  <si>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</si>
  <si>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</si>
  <si>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</si>
  <si>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</si>
  <si>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</si>
  <si>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</si>
  <si>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</si>
  <si>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</si>
  <si>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</si>
  <si>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</si>
  <si>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</si>
  <si>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</si>
  <si>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</si>
  <si>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</si>
  <si>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</si>
  <si>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</si>
  <si>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</si>
  <si>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</si>
  <si>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</si>
  <si>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</si>
  <si>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</si>
  <si>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</si>
  <si>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</si>
  <si>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</si>
  <si>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</si>
  <si>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</si>
  <si>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</si>
  <si>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</si>
  <si>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</si>
  <si>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</si>
  <si>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</si>
  <si>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</si>
  <si>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</si>
  <si>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</si>
  <si>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</si>
  <si>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</si>
  <si>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</si>
  <si>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</si>
  <si>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</si>
  <si>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</si>
  <si>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</si>
  <si>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</si>
  <si>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</si>
  <si>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</si>
  <si>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</si>
  <si>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</si>
  <si>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</si>
  <si>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</si>
  <si>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</si>
  <si>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</si>
  <si>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</si>
  <si>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</si>
  <si>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</si>
  <si>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</si>
  <si>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</si>
  <si>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</si>
  <si>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</si>
  <si>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</si>
  <si>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</si>
  <si>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</si>
  <si>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</si>
  <si>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</si>
  <si>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</si>
  <si>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</si>
  <si>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</si>
  <si>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</si>
  <si>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</si>
  <si>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</si>
  <si>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</si>
  <si>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</si>
  <si>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</si>
  <si>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</si>
  <si>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</si>
  <si>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</si>
  <si>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</si>
  <si>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</si>
  <si>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</si>
  <si>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</si>
  <si>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</si>
  <si>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</si>
  <si>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</si>
  <si>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</si>
  <si>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</si>
  <si>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</si>
  <si>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</si>
  <si>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</si>
  <si>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</si>
  <si>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</si>
  <si>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</si>
  <si>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</si>
  <si>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</si>
  <si>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</si>
  <si>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</si>
  <si>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</si>
  <si>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</si>
  <si>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</si>
  <si>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</si>
  <si>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</si>
  <si>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</si>
  <si>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</si>
  <si>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</si>
  <si>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</si>
  <si>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</si>
  <si>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</si>
  <si>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</si>
  <si>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</si>
  <si>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</si>
  <si>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</si>
  <si>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</si>
  <si>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</si>
  <si>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</si>
  <si>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</si>
  <si>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</si>
  <si>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</si>
  <si>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</si>
  <si>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</si>
  <si>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</si>
  <si>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</si>
  <si>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</si>
  <si>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</si>
  <si>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</si>
  <si>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</si>
  <si>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</si>
  <si>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</si>
  <si>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</si>
  <si>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</si>
  <si>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</si>
  <si>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</si>
  <si>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</si>
  <si>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</si>
  <si>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</si>
  <si>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</si>
  <si>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</si>
  <si>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</si>
  <si>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</si>
  <si>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</si>
  <si>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</si>
  <si>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</si>
  <si>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</si>
  <si>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</si>
  <si>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</si>
  <si>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</si>
  <si>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</si>
  <si>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</si>
  <si>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</si>
  <si>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</si>
  <si>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</si>
  <si>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</si>
  <si>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</si>
  <si>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</si>
  <si>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</si>
  <si>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</si>
  <si>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</si>
  <si>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</si>
  <si>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</si>
  <si>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</si>
  <si>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</si>
  <si>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</si>
  <si>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</si>
  <si>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</si>
  <si>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</si>
  <si>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</si>
  <si>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</si>
  <si>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</si>
  <si>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</si>
  <si>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</si>
  <si>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</si>
  <si>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</si>
  <si>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</si>
  <si>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</si>
  <si>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</si>
  <si>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</si>
  <si>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</si>
  <si>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</si>
  <si>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</si>
  <si>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</si>
  <si>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</si>
  <si>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</si>
  <si>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</si>
  <si>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</si>
  <si>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</si>
  <si>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</si>
  <si>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</si>
  <si>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</si>
  <si>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</si>
  <si>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</si>
  <si>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</si>
  <si>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</si>
  <si>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</si>
  <si>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</si>
  <si>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</si>
  <si>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</si>
  <si>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</si>
  <si>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</si>
  <si>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</si>
  <si>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</si>
  <si>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</si>
  <si>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</si>
  <si>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</si>
  <si>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</si>
  <si>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</si>
  <si>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</si>
  <si>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</si>
  <si>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</si>
  <si>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</si>
  <si>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</si>
  <si>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</si>
  <si>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</si>
  <si>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</si>
  <si>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</si>
  <si>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</si>
  <si>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</si>
  <si>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</si>
  <si>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</si>
  <si>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</si>
  <si>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</si>
  <si>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</si>
  <si>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</si>
  <si>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</si>
  <si>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</si>
  <si>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</si>
  <si>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</si>
  <si>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</si>
  <si>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</si>
  <si>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</si>
  <si>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</si>
  <si>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</si>
  <si>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</si>
  <si>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</si>
  <si>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</si>
  <si>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</si>
  <si>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</si>
  <si>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</si>
  <si>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</si>
  <si>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</si>
  <si>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</si>
  <si>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</si>
  <si>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</si>
  <si>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</si>
  <si>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</si>
  <si>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</si>
  <si>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</si>
  <si>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</si>
  <si>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</si>
  <si>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</si>
  <si>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</si>
  <si>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</si>
  <si>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</si>
  <si>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</si>
  <si>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</si>
  <si>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</si>
  <si>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</si>
  <si>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</si>
  <si>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</si>
  <si>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</si>
  <si>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</si>
  <si>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</si>
  <si>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</si>
  <si>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</si>
  <si>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</si>
  <si>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</si>
  <si>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</si>
  <si>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</si>
  <si>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</si>
  <si>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</si>
  <si>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</si>
  <si>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</si>
  <si>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</si>
  <si>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</si>
  <si>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</si>
  <si>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</si>
  <si>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</si>
  <si>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</si>
  <si>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</si>
  <si>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</si>
  <si>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</si>
  <si>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</si>
  <si>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</si>
  <si>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</si>
  <si>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</si>
  <si>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</si>
  <si>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</si>
  <si>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</si>
  <si>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</si>
  <si>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</si>
  <si>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</si>
  <si>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</si>
  <si>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</si>
  <si>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</si>
  <si>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</si>
  <si>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</si>
  <si>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</si>
  <si>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</si>
  <si>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</si>
  <si>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</si>
  <si>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</si>
  <si>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</si>
  <si>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</si>
  <si>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</si>
  <si>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</si>
  <si>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</si>
  <si>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</si>
  <si>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</si>
  <si>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</si>
  <si>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</si>
  <si>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</si>
  <si>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</si>
  <si>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</si>
  <si>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</si>
  <si>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</si>
  <si>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</si>
  <si>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</si>
  <si>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</si>
  <si>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</si>
  <si>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</si>
  <si>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</si>
  <si>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</si>
  <si>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</si>
  <si>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</si>
  <si>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</si>
  <si>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</si>
  <si>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</si>
  <si>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</si>
  <si>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</si>
  <si>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</si>
  <si>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</si>
  <si>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</si>
  <si>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</si>
  <si>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</si>
  <si>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</si>
  <si>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</si>
  <si>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</si>
  <si>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</si>
  <si>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</si>
  <si>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</si>
  <si>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</si>
  <si>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</si>
  <si>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</si>
  <si>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</si>
  <si>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</si>
  <si>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</si>
  <si>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</si>
  <si>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</si>
  <si>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</si>
  <si>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</si>
  <si>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</si>
  <si>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</si>
  <si>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</si>
  <si>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</si>
  <si>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</si>
  <si>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</si>
  <si>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</si>
  <si>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</si>
  <si>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</si>
  <si>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</si>
  <si>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</si>
  <si>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</si>
  <si>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</si>
  <si>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</si>
  <si>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</si>
  <si>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</si>
  <si>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</si>
  <si>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</si>
  <si>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</si>
  <si>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</si>
  <si>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</si>
  <si>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</si>
  <si>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</si>
  <si>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</si>
  <si>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</si>
  <si>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</si>
  <si>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</si>
  <si>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</si>
  <si>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</si>
  <si>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</si>
  <si>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</si>
  <si>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</si>
  <si>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</si>
  <si>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</si>
  <si>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</si>
  <si>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</si>
  <si>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</si>
  <si>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</si>
  <si>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</si>
  <si>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</si>
  <si>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</si>
  <si>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</si>
  <si>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</si>
  <si>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</si>
  <si>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</si>
  <si>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</si>
  <si>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</si>
  <si>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</si>
  <si>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</si>
  <si>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</si>
  <si>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</si>
  <si>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</si>
  <si>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</si>
  <si>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</si>
  <si>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</si>
  <si>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</si>
  <si>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</si>
  <si>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</si>
  <si>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</si>
  <si>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</si>
  <si>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</si>
  <si>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</si>
  <si>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</si>
  <si>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</si>
  <si>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</si>
  <si>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</si>
  <si>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</si>
  <si>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</si>
  <si>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</si>
  <si>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</si>
  <si>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</si>
  <si>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</si>
  <si>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</si>
  <si>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</si>
  <si>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</si>
  <si>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</si>
  <si>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</si>
  <si>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</si>
  <si>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</si>
  <si>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</si>
  <si>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</si>
  <si>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</si>
  <si>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</si>
  <si>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</si>
  <si>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</si>
  <si>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</si>
  <si>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</si>
  <si>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</si>
  <si>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</si>
  <si>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</si>
  <si>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</si>
  <si>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</si>
  <si>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</si>
  <si>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</si>
  <si>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</si>
  <si>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</si>
  <si>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</si>
  <si>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</si>
  <si>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</si>
  <si>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</si>
  <si>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</si>
  <si>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</si>
  <si>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</si>
  <si>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</si>
  <si>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</si>
  <si>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</si>
  <si>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</si>
  <si>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</si>
  <si>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</si>
  <si>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</si>
  <si>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</si>
  <si>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</si>
  <si>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</si>
  <si>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</si>
  <si>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</si>
  <si>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</si>
  <si>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</si>
  <si>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</si>
  <si>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</si>
  <si>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</si>
  <si>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</si>
  <si>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</si>
  <si>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</si>
  <si>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</si>
  <si>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</si>
  <si>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</si>
  <si>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</si>
  <si>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</si>
  <si>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</si>
  <si>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</si>
  <si>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</si>
  <si>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</si>
  <si>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</si>
  <si>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</si>
  <si>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</si>
  <si>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</si>
  <si>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</si>
  <si>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</si>
  <si>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</si>
  <si>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</si>
  <si>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</si>
  <si>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</si>
  <si>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</si>
  <si>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</si>
  <si>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</si>
  <si>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</si>
  <si>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</si>
  <si>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</si>
  <si>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</si>
  <si>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</si>
  <si>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</si>
  <si>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</si>
  <si>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</si>
  <si>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</si>
  <si>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</si>
  <si>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</si>
  <si>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</si>
  <si>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</si>
  <si>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</si>
  <si>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</si>
  <si>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</si>
  <si>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</si>
  <si>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</si>
  <si>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</si>
  <si>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</si>
  <si>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</si>
  <si>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</si>
  <si>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</si>
  <si>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</si>
  <si>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</si>
  <si>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</si>
  <si>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</si>
  <si>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</si>
  <si>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</si>
  <si>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</si>
  <si>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</si>
  <si>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</si>
  <si>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</si>
  <si>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</si>
  <si>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</si>
  <si>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</si>
  <si>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</si>
  <si>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</si>
  <si>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</si>
  <si>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</si>
  <si>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</si>
  <si>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</si>
  <si>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</si>
  <si>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</si>
  <si>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</si>
  <si>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</si>
  <si>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</si>
  <si>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</si>
  <si>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</si>
  <si>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</si>
  <si>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</si>
  <si>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</si>
  <si>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</si>
  <si>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</si>
  <si>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</si>
  <si>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</si>
  <si>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</si>
  <si>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</si>
  <si>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</si>
  <si>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</si>
  <si>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</si>
  <si>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</si>
  <si>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</si>
  <si>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</si>
  <si>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</si>
  <si>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</si>
  <si>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</si>
  <si>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</si>
  <si>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</si>
  <si>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</si>
  <si>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</si>
  <si>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</si>
  <si>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</si>
  <si>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</si>
  <si>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</si>
  <si>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</si>
  <si>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</si>
  <si>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</si>
  <si>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</si>
  <si>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</si>
  <si>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</si>
  <si>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</si>
  <si>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</si>
  <si>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</si>
  <si>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</si>
  <si>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</si>
  <si>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</si>
  <si>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</si>
  <si>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</si>
  <si>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</si>
  <si>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</si>
  <si>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</si>
  <si>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</si>
  <si>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</si>
  <si>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</si>
  <si>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</si>
  <si>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</si>
  <si>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</si>
  <si>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</si>
  <si>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</si>
  <si>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</si>
  <si>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</si>
  <si>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</si>
  <si>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</si>
  <si>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</si>
  <si>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</si>
  <si>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</si>
  <si>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</si>
  <si>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</si>
  <si>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</si>
  <si>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</si>
  <si>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</si>
  <si>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</si>
  <si>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</si>
  <si>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</si>
  <si>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</si>
  <si>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</si>
  <si>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</si>
  <si>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</si>
  <si>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</si>
  <si>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</si>
  <si>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</si>
  <si>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</si>
  <si>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</si>
  <si>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</si>
  <si>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</si>
  <si>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</si>
  <si>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</si>
  <si>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</si>
  <si>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</si>
  <si>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</si>
  <si>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</si>
  <si>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</si>
  <si>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</si>
  <si>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</si>
  <si>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</si>
  <si>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</si>
  <si>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</si>
  <si>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</si>
  <si>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</si>
  <si>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</si>
  <si>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</si>
  <si>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</si>
  <si>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</si>
  <si>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</si>
  <si>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</si>
  <si>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</si>
  <si>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</si>
  <si>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</si>
  <si>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</si>
  <si>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</si>
  <si>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</si>
  <si>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</si>
  <si>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</si>
  <si>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</si>
  <si>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</si>
  <si>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</si>
  <si>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</si>
  <si>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</si>
  <si>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</si>
  <si>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</si>
  <si>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</si>
  <si>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</si>
  <si>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</si>
  <si>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</si>
  <si>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</si>
  <si>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</si>
  <si>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</si>
  <si>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</si>
  <si>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</si>
  <si>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</si>
  <si>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</si>
  <si>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</si>
  <si>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</si>
  <si>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</si>
  <si>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</si>
  <si>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</si>
  <si>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</si>
  <si>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</si>
  <si>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</si>
  <si>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</si>
  <si>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</si>
  <si>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</si>
  <si>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</si>
  <si>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</si>
  <si>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</si>
  <si>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</si>
  <si>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</si>
  <si>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</si>
  <si>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</si>
  <si>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</si>
  <si>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</si>
  <si>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</si>
  <si>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</si>
  <si>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</si>
  <si>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</si>
  <si>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</si>
  <si>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</si>
  <si>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</si>
  <si>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</si>
  <si>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</si>
  <si>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</si>
  <si>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</si>
  <si>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</si>
  <si>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</si>
  <si>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</si>
  <si>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</si>
  <si>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</si>
  <si>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</si>
  <si>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</si>
  <si>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</si>
  <si>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</si>
  <si>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</si>
  <si>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</si>
  <si>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</si>
  <si>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</si>
  <si>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</si>
  <si>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</si>
  <si>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</si>
  <si>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</si>
  <si>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</si>
  <si>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</si>
  <si>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</si>
  <si>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</si>
  <si>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</si>
  <si>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</si>
  <si>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</si>
  <si>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</si>
  <si>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</si>
  <si>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</si>
  <si>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</si>
  <si>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</si>
  <si>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</si>
  <si>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</si>
  <si>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</si>
  <si>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</si>
  <si>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</si>
  <si>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</si>
  <si>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</si>
  <si>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</si>
  <si>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</si>
  <si>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</si>
  <si>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</si>
  <si>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</si>
  <si>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</si>
  <si>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</si>
  <si>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</si>
  <si>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</si>
  <si>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</si>
  <si>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</si>
  <si>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</si>
  <si>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</si>
  <si>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</si>
  <si>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</si>
  <si>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</si>
  <si>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</si>
  <si>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</si>
  <si>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</si>
  <si>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</si>
  <si>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</si>
  <si>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</si>
  <si>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</si>
  <si>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</si>
  <si>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</si>
  <si>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</si>
  <si>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</si>
  <si>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</si>
  <si>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</si>
  <si>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</si>
  <si>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</si>
  <si>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</si>
  <si>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</si>
  <si>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</si>
  <si>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</si>
  <si>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</si>
  <si>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</si>
  <si>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</si>
  <si>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</si>
  <si>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</si>
  <si>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</si>
  <si>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</si>
  <si>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</si>
  <si>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</si>
  <si>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</si>
  <si>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</si>
  <si>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</si>
  <si>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</si>
  <si>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</si>
  <si>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</si>
  <si>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</si>
  <si>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</si>
  <si>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</si>
  <si>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</si>
  <si>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</si>
  <si>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</si>
  <si>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</si>
  <si>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</si>
  <si>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</si>
  <si>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</si>
  <si>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</si>
  <si>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</si>
  <si>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</si>
  <si>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</si>
  <si>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</si>
  <si>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</si>
  <si>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</si>
  <si>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</si>
  <si>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</si>
  <si>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</si>
  <si>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</si>
  <si>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</si>
  <si>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</si>
  <si>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</si>
  <si>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</si>
  <si>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</si>
  <si>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</si>
  <si>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</si>
  <si>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</si>
  <si>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</si>
  <si>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</si>
  <si>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</si>
  <si>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</si>
  <si>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</si>
  <si>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</si>
  <si>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</si>
  <si>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</si>
  <si>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</si>
  <si>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</si>
  <si>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</si>
  <si>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</si>
  <si>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</si>
  <si>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</si>
  <si>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</si>
  <si>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</si>
  <si>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</si>
  <si>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</si>
  <si>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</si>
  <si>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</si>
  <si>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</si>
  <si>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</si>
  <si>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</si>
  <si>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</si>
  <si>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</si>
  <si>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</si>
  <si>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</si>
  <si>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</si>
  <si>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</si>
  <si>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</si>
  <si>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</si>
  <si>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</si>
  <si>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</si>
  <si>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</si>
  <si>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</si>
  <si>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</si>
  <si>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</si>
  <si>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</si>
  <si>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</si>
  <si>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</si>
  <si>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</si>
  <si>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</si>
  <si>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</si>
  <si>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</si>
  <si>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</si>
  <si>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</si>
  <si>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</si>
  <si>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</si>
  <si>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</si>
  <si>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</si>
  <si>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</si>
  <si>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</si>
  <si>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</si>
  <si>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</si>
  <si>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</si>
  <si>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</si>
  <si>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</si>
  <si>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</si>
  <si>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</si>
  <si>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</si>
  <si>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</si>
  <si>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</si>
  <si>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</si>
  <si>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</si>
  <si>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</si>
  <si>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</si>
  <si>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</si>
  <si>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</si>
  <si>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</si>
  <si>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</si>
  <si>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</si>
  <si>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</si>
  <si>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</si>
  <si>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</si>
  <si>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</si>
  <si>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</si>
  <si>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</si>
  <si>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</si>
  <si>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</si>
  <si>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</si>
  <si>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</si>
  <si>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</si>
  <si>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</si>
  <si>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</si>
  <si>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</si>
  <si>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</si>
  <si>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</si>
  <si>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</si>
  <si>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</si>
  <si>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</si>
  <si>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</si>
  <si>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</si>
  <si>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</si>
  <si>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</si>
  <si>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</si>
  <si>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</si>
  <si>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</si>
  <si>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</si>
  <si>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</si>
  <si>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</si>
  <si>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</si>
  <si>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</si>
  <si>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</si>
  <si>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</si>
  <si>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</si>
  <si>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</si>
  <si>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</si>
  <si>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</si>
  <si>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</si>
  <si>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</si>
  <si>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</si>
  <si>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</si>
  <si>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</si>
  <si>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</si>
  <si>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</si>
  <si>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</si>
  <si>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</si>
  <si>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</si>
  <si>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</si>
  <si>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</si>
  <si>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</si>
  <si>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</si>
  <si>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</si>
  <si>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</si>
  <si>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</si>
  <si>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</si>
  <si>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</si>
  <si>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</si>
  <si>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</si>
  <si>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</si>
  <si>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</si>
  <si>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</si>
  <si>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</si>
  <si>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</si>
  <si>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</si>
  <si>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</si>
  <si>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</si>
  <si>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</si>
  <si>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</si>
  <si>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</si>
  <si>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</si>
  <si>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</si>
  <si>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</si>
  <si>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</si>
  <si>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</si>
  <si>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</si>
  <si>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</si>
  <si>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</si>
  <si>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</si>
  <si>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</si>
  <si>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</si>
  <si>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</si>
  <si>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</si>
  <si>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</si>
  <si>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</si>
  <si>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</si>
  <si>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</si>
  <si>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</si>
  <si>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</si>
  <si>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</si>
  <si>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</si>
  <si>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</si>
  <si>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</si>
  <si>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</si>
  <si>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</si>
  <si>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</si>
  <si>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</si>
  <si>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</si>
  <si>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</si>
  <si>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</si>
  <si>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</si>
  <si>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</si>
  <si>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</si>
  <si>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</si>
  <si>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</si>
  <si>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</si>
  <si>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</si>
  <si>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</si>
  <si>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</si>
  <si>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</si>
  <si>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</si>
  <si>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</si>
  <si>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</si>
  <si>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</si>
  <si>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</si>
  <si>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</si>
  <si>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</si>
  <si>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</si>
  <si>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</si>
  <si>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</si>
  <si>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</si>
  <si>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</si>
  <si>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</si>
  <si>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</si>
  <si>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</si>
  <si>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</si>
  <si>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</si>
  <si>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</si>
  <si>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</si>
  <si>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</si>
  <si>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</si>
  <si>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</si>
  <si>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</si>
  <si>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</si>
  <si>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</si>
  <si>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</si>
  <si>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</si>
  <si>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</si>
  <si>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</si>
  <si>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</si>
  <si>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</si>
  <si>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</si>
  <si>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</si>
  <si>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</si>
  <si>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</si>
  <si>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</si>
  <si>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</si>
  <si>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</si>
  <si>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</si>
  <si>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</si>
  <si>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</si>
  <si>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</si>
  <si>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</si>
  <si>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</si>
  <si>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</si>
  <si>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</si>
  <si>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</si>
  <si>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</si>
  <si>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</si>
  <si>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</si>
  <si>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</si>
  <si>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</si>
  <si>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</si>
  <si>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</si>
  <si>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</si>
  <si>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</si>
  <si>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</si>
  <si>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</si>
  <si>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</si>
  <si>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</si>
  <si>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</si>
  <si>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</si>
  <si>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</si>
  <si>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</si>
  <si>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</si>
  <si>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</si>
  <si>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</si>
  <si>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</si>
  <si>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</si>
  <si>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</si>
  <si>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</si>
  <si>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</si>
  <si>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</si>
  <si>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</si>
  <si>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</si>
  <si>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</si>
  <si>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</si>
  <si>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</si>
  <si>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</si>
  <si>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</si>
  <si>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</si>
  <si>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</si>
  <si>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</si>
  <si>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</si>
  <si>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</si>
  <si>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</si>
  <si>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</si>
  <si>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</si>
  <si>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</si>
  <si>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</si>
  <si>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</si>
  <si>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</si>
  <si>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</si>
  <si>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</si>
  <si>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</si>
  <si>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</si>
  <si>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</si>
  <si>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</si>
  <si>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</si>
  <si>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</si>
  <si>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</si>
  <si>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</si>
  <si>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</si>
  <si>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</si>
  <si>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</si>
  <si>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</si>
  <si>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</si>
  <si>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</si>
  <si>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</si>
  <si>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</si>
  <si>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</si>
  <si>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</si>
  <si>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</si>
  <si>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</si>
  <si>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</si>
  <si>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</si>
  <si>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</si>
  <si>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</si>
  <si>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</si>
  <si>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</si>
  <si>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</si>
  <si>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</si>
  <si>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</si>
  <si>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</si>
  <si>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</si>
  <si>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</si>
  <si>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</si>
  <si>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</si>
  <si>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</si>
  <si>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</si>
  <si>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</si>
  <si>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</si>
  <si>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</si>
  <si>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</si>
  <si>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</si>
  <si>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</si>
  <si>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</si>
  <si>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</si>
  <si>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</si>
  <si>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</si>
  <si>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</si>
  <si>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</si>
  <si>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</si>
  <si>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</si>
  <si>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</si>
  <si>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</si>
  <si>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</si>
  <si>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</si>
  <si>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</si>
  <si>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</si>
  <si>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</si>
  <si>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</si>
  <si>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</si>
  <si>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</si>
  <si>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</si>
  <si>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</si>
  <si>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</si>
  <si>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</si>
  <si>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</si>
  <si>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</si>
  <si>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</si>
  <si>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</si>
  <si>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</si>
  <si>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</si>
  <si>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</si>
  <si>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</si>
  <si>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</si>
  <si>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</si>
  <si>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</si>
  <si>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</si>
  <si>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</si>
  <si>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</si>
  <si>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</si>
  <si>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</si>
  <si>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</si>
  <si>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</si>
  <si>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</si>
  <si>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</si>
  <si>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</si>
  <si>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</si>
  <si>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</si>
  <si>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</si>
  <si>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</si>
  <si>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</si>
  <si>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</si>
  <si>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</si>
  <si>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</si>
  <si>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</si>
  <si>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</si>
  <si>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</si>
  <si>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</si>
  <si>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</si>
  <si>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</si>
  <si>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</si>
  <si>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</si>
  <si>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</si>
  <si>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</si>
  <si>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</si>
  <si>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</si>
  <si>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</si>
  <si>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</si>
  <si>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</si>
  <si>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</si>
  <si>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</si>
  <si>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</si>
  <si>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</si>
  <si>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</si>
  <si>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</si>
  <si>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</si>
  <si>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</si>
  <si>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</si>
  <si>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</si>
  <si>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</si>
  <si>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</si>
  <si>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</si>
  <si>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</si>
  <si>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</si>
  <si>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</si>
  <si>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</si>
  <si>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</si>
  <si>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</si>
  <si>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</si>
  <si>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</si>
  <si>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</si>
  <si>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</si>
  <si>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</si>
  <si>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</si>
  <si>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</si>
  <si>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</si>
  <si>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</si>
  <si>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</si>
  <si>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</si>
  <si>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</si>
  <si>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</si>
  <si>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</si>
  <si>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</si>
  <si>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</si>
  <si>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</si>
  <si>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</si>
  <si>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</si>
  <si>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</si>
  <si>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</si>
  <si>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</si>
  <si>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</si>
  <si>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</si>
  <si>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</si>
  <si>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</si>
  <si>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</si>
  <si>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</si>
  <si>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</si>
  <si>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</si>
  <si>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</si>
  <si>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</si>
  <si>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</si>
  <si>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</si>
  <si>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</si>
  <si>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</si>
  <si>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</si>
  <si>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</si>
  <si>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</si>
  <si>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</si>
  <si>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</si>
  <si>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</si>
  <si>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</si>
  <si>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</si>
  <si>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</si>
  <si>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</si>
  <si>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</si>
  <si>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</si>
  <si>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</si>
  <si>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</si>
  <si>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</si>
  <si>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</si>
  <si>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</si>
  <si>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</si>
  <si>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</si>
  <si>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</si>
  <si>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</si>
  <si>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</si>
  <si>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</si>
  <si>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</si>
  <si>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</si>
  <si>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</si>
  <si>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</si>
  <si>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</si>
  <si>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</si>
  <si>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</si>
  <si>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</si>
  <si>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</si>
  <si>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</si>
  <si>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</si>
  <si>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</si>
  <si>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</si>
  <si>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</si>
  <si>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</si>
  <si>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</si>
  <si>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</si>
  <si>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</si>
  <si>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</si>
  <si>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</si>
  <si>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</si>
  <si>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</si>
  <si>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</si>
  <si>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</si>
  <si>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</si>
  <si>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</si>
  <si>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</si>
  <si>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</si>
  <si>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</si>
  <si>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</si>
  <si>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</si>
  <si>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</si>
  <si>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</si>
  <si>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</si>
  <si>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</si>
  <si>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</si>
  <si>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</si>
  <si>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</si>
  <si>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</si>
  <si>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</si>
  <si>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</si>
  <si>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</si>
  <si>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</si>
  <si>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</si>
  <si>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</si>
  <si>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</si>
  <si>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</si>
  <si>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</si>
  <si>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</si>
  <si>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</si>
  <si>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</si>
  <si>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</si>
  <si>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</si>
  <si>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</si>
  <si>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</si>
  <si>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</si>
  <si>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</si>
  <si>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</si>
  <si>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</si>
  <si>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</si>
  <si>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</si>
  <si>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</si>
  <si>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</si>
  <si>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</si>
  <si>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</si>
  <si>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</si>
  <si>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</si>
  <si>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</si>
  <si>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</si>
  <si>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</si>
  <si>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</si>
  <si>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</si>
  <si>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</si>
  <si>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</si>
  <si>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</si>
  <si>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</si>
  <si>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</si>
  <si>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</si>
  <si>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</si>
  <si>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</si>
  <si>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</si>
  <si>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</si>
  <si>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</si>
  <si>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</si>
  <si>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</si>
  <si>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</si>
  <si>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</si>
  <si>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</si>
  <si>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</si>
  <si>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</si>
  <si>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</si>
  <si>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</si>
  <si>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</si>
  <si>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</si>
  <si>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</si>
  <si>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</si>
  <si>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</si>
  <si>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</si>
  <si>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</si>
  <si>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</si>
  <si>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</si>
  <si>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</si>
  <si>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</si>
  <si>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</si>
  <si>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</si>
  <si>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</si>
  <si>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</si>
  <si>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</si>
  <si>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</si>
  <si>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</si>
  <si>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</si>
  <si>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</si>
  <si>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</si>
  <si>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</si>
  <si>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</si>
  <si>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</si>
  <si>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</si>
  <si>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</si>
  <si>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</si>
  <si>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</si>
  <si>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</si>
  <si>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</si>
  <si>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</si>
  <si>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</si>
  <si>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</si>
  <si>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</si>
  <si>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</si>
  <si>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</si>
  <si>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</si>
  <si>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</si>
  <si>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</si>
  <si>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</si>
  <si>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</si>
  <si>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</si>
  <si>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</si>
  <si>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</si>
  <si>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</si>
  <si>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</si>
  <si>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</si>
  <si>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</si>
  <si>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</si>
  <si>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</si>
  <si>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</si>
  <si>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</si>
  <si>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</si>
  <si>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</si>
  <si>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</si>
  <si>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</si>
  <si>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</si>
  <si>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</si>
  <si>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</si>
  <si>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</si>
  <si>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</si>
  <si>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</si>
  <si>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</si>
  <si>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</si>
  <si>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</si>
  <si>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</si>
  <si>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</si>
  <si>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</si>
  <si>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</si>
  <si>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</si>
  <si>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</si>
  <si>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</si>
  <si>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</si>
  <si>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</si>
  <si>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</si>
  <si>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</si>
  <si>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</si>
  <si>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</si>
  <si>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</si>
  <si>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</si>
  <si>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</si>
  <si>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</si>
  <si>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</si>
  <si>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</si>
  <si>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</si>
  <si>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</si>
  <si>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</si>
  <si>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</si>
  <si>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</si>
  <si>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</si>
  <si>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</si>
  <si>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</si>
  <si>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</si>
  <si>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</si>
  <si>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</si>
  <si>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</si>
  <si>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</si>
  <si>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</si>
  <si>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</si>
  <si>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</si>
  <si>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</si>
  <si>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</si>
  <si>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</si>
  <si>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</si>
  <si>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</si>
  <si>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</si>
  <si>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</si>
  <si>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</si>
  <si>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</si>
  <si>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</si>
  <si>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</si>
  <si>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</si>
  <si>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</si>
  <si>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</si>
  <si>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</si>
  <si>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</si>
  <si>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</si>
  <si>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</si>
  <si>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</si>
  <si>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</si>
  <si>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</si>
  <si>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</si>
  <si>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</si>
  <si>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</si>
  <si>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</si>
  <si>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</si>
  <si>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</si>
  <si>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</si>
  <si>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</si>
  <si>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</si>
  <si>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</si>
  <si>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</si>
  <si>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</si>
  <si>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</si>
  <si>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</si>
  <si>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</si>
  <si>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</si>
  <si>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</si>
  <si>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</si>
  <si>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</si>
  <si>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</si>
  <si>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</si>
  <si>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</si>
  <si>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</si>
  <si>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</si>
  <si>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</si>
  <si>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</si>
  <si>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</si>
  <si>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</si>
  <si>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</si>
  <si>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</si>
  <si>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</si>
  <si>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</si>
  <si>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</si>
  <si>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</si>
  <si>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</si>
  <si>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</si>
  <si>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</si>
  <si>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</si>
  <si>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</si>
  <si>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</si>
  <si>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</si>
  <si>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</si>
  <si>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</si>
  <si>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</si>
  <si>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</si>
  <si>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</si>
  <si>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</si>
  <si>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</si>
  <si>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</si>
  <si>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</si>
  <si>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</si>
  <si>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</si>
  <si>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</si>
  <si>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</si>
  <si>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</si>
  <si>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</si>
  <si>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</si>
  <si>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</si>
  <si>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</si>
  <si>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</si>
  <si>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</si>
  <si>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</si>
  <si>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</si>
  <si>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</si>
  <si>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</si>
  <si>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</si>
  <si>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</si>
  <si>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</si>
  <si>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</si>
  <si>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</si>
  <si>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</si>
  <si>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</si>
  <si>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</si>
  <si>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</si>
  <si>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</si>
  <si>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</si>
  <si>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</si>
  <si>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</si>
  <si>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</si>
  <si>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</si>
  <si>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</si>
  <si>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</si>
  <si>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</si>
  <si>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</si>
  <si>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</si>
  <si>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</si>
  <si>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</si>
  <si>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</si>
  <si>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</si>
  <si>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</si>
  <si>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</si>
  <si>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</si>
  <si>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</si>
  <si>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</si>
  <si>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</si>
  <si>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</si>
  <si>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</si>
  <si>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</si>
  <si>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</si>
  <si>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</si>
  <si>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</si>
  <si>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</si>
  <si>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</si>
  <si>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</si>
  <si>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</si>
  <si>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</si>
  <si>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</si>
  <si>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</si>
  <si>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</si>
  <si>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</si>
  <si>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</si>
  <si>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</si>
  <si>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</si>
  <si>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</si>
  <si>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</si>
  <si>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</si>
  <si>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</si>
  <si>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</si>
  <si>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</si>
  <si>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</si>
  <si>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</si>
  <si>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</si>
  <si>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</si>
  <si>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</si>
  <si>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</si>
  <si>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</si>
  <si>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</si>
  <si>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</si>
  <si>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</si>
  <si>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</si>
  <si>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</si>
  <si>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</si>
  <si>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</si>
  <si>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</si>
  <si>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</si>
  <si>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</si>
  <si>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</si>
  <si>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</si>
  <si>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</si>
  <si>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</si>
  <si>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</si>
  <si>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</si>
  <si>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</si>
  <si>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</si>
  <si>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</si>
  <si>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</si>
  <si>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</si>
  <si>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</si>
  <si>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</si>
  <si>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</si>
  <si>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</si>
  <si>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</si>
  <si>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</si>
  <si>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</si>
  <si>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</si>
  <si>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</si>
  <si>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</si>
  <si>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</si>
  <si>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</si>
  <si>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</si>
  <si>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</si>
  <si>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</si>
  <si>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</si>
  <si>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</si>
  <si>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</si>
  <si>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</si>
  <si>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</si>
  <si>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</si>
  <si>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</si>
  <si>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</si>
  <si>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</si>
  <si>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</si>
  <si>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</si>
  <si>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</si>
  <si>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</si>
  <si>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</si>
  <si>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</si>
  <si>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</si>
  <si>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</si>
  <si>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</si>
  <si>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</si>
  <si>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</si>
  <si>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</si>
  <si>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</si>
  <si>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</si>
  <si>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</si>
  <si>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</si>
  <si>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</si>
  <si>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</si>
  <si>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</si>
  <si>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</si>
  <si>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</si>
  <si>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</si>
  <si>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</si>
  <si>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</si>
  <si>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</si>
  <si>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</si>
  <si>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</si>
  <si>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</si>
  <si>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</si>
  <si>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</si>
  <si>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</si>
  <si>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</si>
  <si>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</si>
  <si>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</si>
  <si>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</si>
  <si>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</si>
  <si>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</si>
  <si>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</si>
  <si>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</si>
  <si>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</si>
  <si>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</si>
  <si>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</si>
  <si>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</si>
  <si>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</si>
  <si>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</si>
  <si>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</si>
  <si>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</si>
  <si>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</si>
  <si>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</si>
  <si>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</si>
  <si>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</si>
  <si>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</si>
  <si>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</si>
  <si>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</si>
  <si>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</si>
  <si>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</si>
  <si>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</si>
  <si>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</si>
  <si>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</si>
  <si>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</si>
  <si>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</si>
  <si>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</si>
  <si>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</si>
  <si>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</si>
  <si>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</si>
  <si>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</si>
  <si>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</si>
  <si>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</si>
  <si>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</si>
  <si>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</si>
  <si>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</si>
  <si>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</si>
  <si>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</si>
  <si>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</si>
  <si>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</si>
  <si>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</si>
  <si>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</si>
  <si>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</si>
  <si>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</si>
  <si>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</si>
  <si>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</si>
  <si>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</si>
  <si>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</si>
  <si>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</si>
  <si>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</si>
  <si>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</si>
  <si>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</si>
  <si>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</si>
  <si>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</si>
  <si>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</si>
  <si>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</si>
  <si>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</si>
  <si>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</si>
  <si>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</si>
  <si>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</si>
  <si>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</si>
  <si>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</si>
  <si>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</si>
  <si>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</si>
  <si>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</si>
  <si>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</si>
  <si>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</si>
  <si>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</si>
  <si>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</si>
  <si>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</si>
  <si>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</si>
  <si>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</si>
  <si>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</si>
  <si>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</si>
  <si>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</si>
  <si>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</si>
  <si>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</si>
  <si>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</si>
  <si>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</si>
  <si>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</si>
  <si>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</si>
  <si>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</si>
  <si>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</si>
  <si>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</si>
  <si>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</si>
  <si>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</si>
  <si>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</si>
  <si>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</si>
  <si>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</si>
  <si>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</si>
  <si>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</si>
  <si>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</si>
  <si>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</si>
  <si>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</si>
  <si>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</si>
  <si>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</si>
  <si>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</si>
  <si>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</si>
  <si>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</si>
  <si>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</si>
  <si>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</si>
  <si>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</si>
  <si>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</si>
  <si>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</si>
  <si>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</si>
  <si>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</si>
  <si>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</si>
  <si>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</si>
  <si>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</si>
  <si>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</si>
  <si>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</si>
  <si>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</si>
  <si>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</si>
  <si>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</si>
  <si>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</si>
  <si>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</si>
  <si>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</si>
  <si>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</si>
  <si>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</si>
  <si>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</si>
  <si>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</si>
  <si>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</si>
  <si>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</si>
  <si>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</si>
  <si>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</si>
  <si>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</si>
  <si>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</si>
  <si>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</si>
  <si>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</si>
  <si>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</si>
  <si>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</si>
  <si>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</si>
  <si>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</si>
  <si>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</si>
  <si>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</si>
  <si>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</si>
  <si>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</si>
  <si>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</si>
  <si>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</si>
  <si>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</si>
  <si>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</si>
  <si>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</si>
  <si>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</si>
  <si>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</si>
  <si>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</si>
  <si>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</si>
  <si>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</si>
  <si>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</si>
  <si>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</si>
  <si>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</si>
  <si>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</si>
  <si>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</si>
  <si>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</si>
  <si>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</si>
  <si>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</si>
  <si>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</si>
  <si>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</si>
  <si>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</si>
  <si>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</si>
  <si>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</si>
  <si>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</si>
  <si>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</si>
  <si>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</si>
  <si>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</si>
  <si>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</si>
  <si>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</si>
  <si>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</si>
  <si>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</si>
  <si>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</si>
  <si>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</si>
  <si>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</si>
  <si>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</si>
  <si>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</si>
  <si>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</si>
  <si>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</si>
  <si>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</si>
  <si>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</si>
  <si>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</si>
  <si>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</si>
  <si>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</si>
  <si>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</si>
  <si>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</si>
  <si>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</si>
  <si>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</si>
  <si>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</si>
  <si>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</si>
  <si>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</si>
  <si>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</si>
  <si>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</si>
  <si>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</si>
  <si>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</si>
  <si>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</si>
  <si>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</si>
  <si>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</si>
  <si>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</si>
  <si>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</si>
  <si>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</si>
  <si>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</si>
  <si>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</si>
  <si>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</si>
  <si>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</si>
  <si>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</si>
  <si>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</si>
  <si>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</si>
  <si>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</si>
  <si>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</si>
  <si>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</si>
  <si>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</si>
  <si>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</si>
  <si>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</si>
  <si>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</si>
  <si>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</si>
  <si>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</si>
  <si>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</si>
  <si>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</si>
  <si>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</si>
  <si>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</si>
  <si>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</si>
  <si>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</si>
  <si>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</si>
  <si>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</si>
  <si>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</si>
  <si>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</si>
  <si>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</si>
  <si>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</si>
  <si>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</si>
  <si>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</si>
  <si>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</si>
  <si>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</si>
  <si>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</si>
  <si>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</si>
  <si>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</si>
  <si>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</si>
  <si>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</si>
  <si>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</si>
  <si>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</si>
  <si>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</si>
  <si>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</si>
  <si>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</si>
  <si>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</si>
  <si>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</si>
  <si>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</si>
  <si>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</si>
  <si>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</si>
  <si>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</si>
  <si>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</si>
  <si>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</si>
  <si>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</si>
  <si>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</si>
  <si>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</si>
  <si>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</si>
  <si>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</si>
  <si>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</si>
  <si>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</si>
  <si>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</si>
  <si>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</si>
  <si>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</si>
  <si>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</si>
  <si>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</si>
  <si>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</si>
  <si>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</si>
  <si>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</si>
  <si>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</si>
  <si>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</si>
  <si>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</si>
  <si>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</si>
  <si>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</si>
  <si>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</si>
  <si>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</si>
  <si>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</si>
  <si>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</si>
  <si>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</si>
  <si>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</si>
  <si>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</si>
  <si>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</si>
  <si>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</si>
  <si>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</si>
  <si>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</si>
  <si>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</si>
  <si>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</si>
  <si>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</si>
  <si>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</si>
  <si>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</si>
  <si>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</si>
  <si>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</si>
  <si>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</si>
  <si>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</si>
  <si>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</si>
  <si>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</si>
  <si>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</si>
  <si>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</si>
  <si>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</si>
  <si>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</si>
  <si>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</si>
  <si>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</si>
  <si>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</si>
  <si>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</si>
  <si>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</si>
  <si>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</si>
  <si>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</si>
  <si>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</si>
  <si>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</si>
  <si>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</si>
  <si>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</si>
  <si>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</si>
  <si>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</si>
  <si>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</si>
  <si>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</si>
  <si>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</si>
  <si>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</si>
  <si>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</si>
  <si>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</si>
  <si>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</si>
  <si>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</si>
  <si>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</si>
  <si>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</si>
  <si>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</si>
  <si>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</si>
  <si>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</si>
  <si>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</si>
  <si>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</si>
  <si>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</si>
  <si>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</si>
  <si>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</si>
  <si>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</si>
  <si>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</si>
  <si>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</si>
  <si>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</si>
  <si>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</si>
  <si>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</si>
  <si>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</si>
  <si>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</si>
  <si>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</si>
  <si>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</si>
  <si>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</si>
  <si>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</si>
  <si>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</si>
  <si>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</si>
  <si>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</si>
  <si>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</si>
  <si>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</si>
  <si>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</si>
  <si>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</si>
  <si>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</si>
  <si>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</si>
  <si>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</si>
  <si>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</si>
  <si>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</si>
  <si>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</si>
  <si>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</si>
  <si>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</si>
  <si>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</si>
  <si>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</si>
  <si>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</si>
  <si>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</si>
  <si>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</si>
  <si>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</si>
  <si>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</si>
  <si>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</si>
  <si>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</si>
  <si>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</si>
  <si>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</si>
  <si>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</si>
  <si>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</si>
  <si>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</si>
  <si>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</si>
  <si>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</si>
  <si>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</si>
  <si>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</si>
  <si>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</si>
  <si>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</si>
  <si>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</si>
  <si>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</si>
  <si>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</si>
  <si>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</si>
  <si>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</si>
  <si>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</si>
  <si>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</si>
  <si>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</si>
  <si>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</si>
  <si>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</si>
  <si>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</si>
  <si>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</si>
  <si>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</si>
  <si>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</si>
  <si>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</si>
  <si>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</si>
  <si>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</si>
  <si>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</si>
  <si>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</si>
  <si>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</si>
  <si>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</si>
  <si>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</si>
  <si>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</si>
  <si>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</si>
  <si>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</si>
  <si>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</si>
  <si>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</si>
  <si>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</si>
  <si>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</si>
  <si>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</si>
  <si>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</si>
  <si>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</si>
  <si>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</si>
  <si>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</si>
  <si>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</si>
  <si>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</si>
  <si>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</si>
  <si>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</si>
  <si>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</si>
  <si>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</si>
  <si>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</si>
  <si>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</si>
  <si>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</si>
  <si>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</si>
  <si>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</si>
  <si>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</si>
  <si>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</si>
  <si>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</si>
  <si>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</si>
  <si>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</si>
  <si>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</si>
  <si>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</si>
  <si>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</si>
  <si>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</si>
  <si>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</si>
  <si>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</si>
  <si>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</si>
  <si>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</si>
  <si>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</si>
  <si>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</si>
  <si>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</si>
  <si>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</si>
  <si>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</si>
  <si>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</si>
  <si>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</si>
  <si>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</si>
  <si>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</si>
  <si>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</si>
  <si>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</si>
  <si>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</si>
  <si>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</si>
  <si>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</si>
  <si>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</si>
  <si>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</si>
  <si>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</si>
  <si>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</si>
  <si>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</si>
  <si>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</si>
  <si>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</si>
  <si>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</si>
  <si>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</si>
  <si>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</si>
  <si>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</si>
  <si>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</si>
  <si>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</si>
  <si>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</si>
  <si>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</si>
  <si>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</si>
  <si>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</si>
  <si>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</si>
  <si>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</si>
  <si>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</si>
  <si>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</si>
  <si>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</si>
  <si>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</si>
  <si>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</si>
  <si>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</si>
  <si>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</si>
  <si>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</si>
  <si>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</si>
  <si>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</si>
  <si>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</si>
  <si>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</si>
  <si>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</si>
  <si>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</si>
  <si>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</si>
  <si>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</si>
  <si>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</si>
  <si>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</si>
  <si>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</si>
  <si>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</si>
  <si>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</si>
  <si>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</si>
  <si>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</si>
  <si>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</si>
  <si>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</si>
  <si>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</si>
  <si>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</si>
  <si>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</si>
  <si>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</si>
  <si>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</si>
  <si>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</si>
  <si>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</si>
  <si>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</si>
  <si>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</si>
  <si>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</si>
  <si>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</si>
  <si>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</si>
  <si>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</si>
  <si>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</si>
  <si>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</si>
  <si>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</si>
  <si>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</si>
  <si>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</si>
  <si>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</si>
  <si>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</si>
  <si>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</si>
  <si>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</si>
  <si>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</si>
  <si>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</si>
  <si>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</si>
  <si>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</si>
  <si>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</si>
  <si>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</si>
  <si>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</si>
  <si>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</si>
  <si>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</si>
  <si>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</si>
  <si>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</si>
  <si>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</si>
  <si>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</si>
  <si>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</si>
  <si>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</si>
  <si>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</si>
  <si>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</si>
  <si>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</si>
  <si>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</si>
  <si>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</si>
  <si>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</si>
  <si>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</si>
  <si>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</si>
  <si>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</si>
  <si>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</si>
  <si>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</si>
  <si>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</si>
  <si>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</si>
  <si>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</si>
  <si>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</si>
  <si>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</si>
  <si>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</si>
  <si>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</si>
  <si>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</si>
  <si>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</si>
  <si>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</si>
  <si>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</si>
  <si>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</si>
  <si>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</si>
  <si>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</si>
  <si>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</si>
  <si>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</si>
  <si>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</si>
  <si>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</si>
  <si>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</si>
  <si>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</si>
  <si>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</si>
  <si>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</si>
  <si>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</si>
  <si>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</si>
  <si>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</si>
  <si>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</si>
  <si>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</si>
  <si>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</si>
  <si>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</si>
  <si>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</si>
  <si>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</si>
  <si>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</si>
  <si>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</si>
  <si>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</si>
  <si>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</si>
  <si>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</si>
  <si>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</si>
  <si>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</si>
  <si>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</si>
  <si>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</si>
  <si>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</si>
  <si>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</si>
  <si>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</si>
  <si>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</si>
  <si>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</si>
  <si>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</si>
  <si>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</si>
  <si>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</si>
  <si>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</si>
  <si>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</si>
  <si>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</si>
  <si>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</si>
  <si>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</si>
  <si>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</si>
  <si>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</si>
  <si>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</si>
  <si>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</si>
  <si>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</si>
  <si>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</si>
  <si>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</si>
  <si>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</si>
  <si>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</si>
  <si>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</si>
  <si>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</si>
  <si>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</si>
  <si>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</si>
  <si>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</si>
  <si>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</si>
  <si>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</si>
  <si>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</si>
  <si>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</si>
  <si>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</si>
  <si>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</si>
  <si>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</si>
  <si>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</si>
  <si>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</si>
  <si>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</si>
  <si>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</si>
  <si>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</si>
  <si>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</si>
  <si>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</si>
  <si>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</si>
  <si>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</si>
  <si>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</si>
  <si>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</si>
  <si>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</si>
  <si>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</si>
  <si>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</si>
  <si>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</si>
  <si>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</si>
  <si>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</si>
  <si>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</si>
  <si>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</si>
  <si>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</si>
  <si>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</si>
  <si>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</si>
  <si>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</si>
  <si>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</si>
  <si>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</si>
  <si>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</si>
  <si>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</si>
  <si>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</si>
  <si>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</si>
  <si>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</si>
  <si>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</si>
  <si>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</si>
  <si>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</si>
  <si>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</si>
  <si>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</si>
  <si>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</si>
  <si>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</si>
  <si>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</si>
  <si>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</si>
  <si>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</si>
  <si>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</si>
  <si>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</si>
  <si>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</si>
  <si>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</si>
  <si>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</si>
  <si>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</si>
  <si>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</si>
  <si>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</si>
  <si>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</si>
  <si>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</si>
  <si>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</si>
  <si>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</si>
  <si>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</si>
  <si>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</si>
  <si>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</si>
  <si>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</si>
  <si>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</si>
  <si>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</si>
  <si>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</si>
  <si>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</si>
  <si>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</si>
  <si>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</si>
  <si>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</si>
  <si>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</si>
  <si>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</si>
  <si>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</si>
  <si>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</si>
  <si>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</si>
  <si>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</si>
  <si>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</si>
  <si>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</si>
  <si>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</si>
  <si>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</si>
  <si>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</si>
  <si>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</si>
  <si>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</si>
  <si>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</si>
  <si>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</si>
  <si>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</si>
  <si>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</si>
  <si>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</si>
  <si>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</si>
  <si>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</si>
  <si>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</si>
  <si>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</si>
  <si>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</si>
  <si>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</si>
  <si>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</si>
  <si>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</si>
  <si>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</si>
  <si>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</si>
  <si>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</si>
  <si>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</si>
  <si>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</si>
  <si>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</si>
  <si>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</si>
  <si>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</si>
  <si>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</si>
  <si>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</si>
  <si>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</si>
  <si>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</si>
  <si>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</si>
  <si>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</si>
  <si>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</si>
  <si>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</si>
  <si>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</si>
  <si>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</si>
  <si>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</si>
  <si>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</si>
  <si>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</si>
  <si>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</si>
  <si>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</si>
  <si>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</si>
  <si>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</si>
  <si>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</si>
  <si>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</si>
  <si>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</si>
  <si>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</si>
  <si>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</si>
  <si>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</si>
  <si>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</si>
  <si>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</si>
  <si>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</si>
  <si>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</si>
  <si>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</si>
  <si>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</si>
  <si>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</si>
  <si>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</si>
  <si>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</si>
  <si>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</si>
  <si>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</si>
  <si>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</si>
  <si>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</si>
  <si>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</si>
  <si>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</si>
  <si>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</si>
  <si>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</si>
  <si>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</si>
  <si>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</si>
  <si>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</si>
  <si>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</si>
  <si>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</si>
  <si>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</si>
  <si>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</si>
  <si>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</si>
  <si>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</si>
  <si>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</si>
  <si>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</si>
  <si>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</si>
  <si>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</si>
  <si>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</si>
  <si>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</si>
  <si>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</si>
  <si>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</si>
  <si>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</si>
  <si>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</si>
  <si>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</si>
  <si>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</si>
  <si>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</si>
  <si>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</si>
  <si>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</si>
  <si>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</si>
  <si>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</si>
  <si>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</si>
  <si>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</si>
  <si>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</si>
  <si>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</si>
  <si>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</si>
  <si>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</si>
  <si>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</si>
  <si>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</si>
  <si>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</si>
  <si>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</si>
  <si>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</si>
  <si>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</si>
  <si>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</si>
  <si>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</si>
  <si>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</si>
  <si>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</si>
  <si>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</si>
  <si>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</si>
  <si>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</si>
  <si>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</si>
  <si>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</si>
  <si>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</si>
  <si>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</si>
  <si>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</si>
  <si>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</si>
  <si>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</si>
  <si>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</si>
  <si>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</si>
  <si>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</si>
  <si>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</si>
  <si>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</si>
  <si>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</si>
  <si>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</si>
  <si>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</si>
  <si>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</si>
  <si>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</si>
  <si>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</si>
  <si>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</si>
  <si>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</si>
  <si>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</si>
  <si>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</si>
  <si>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</si>
  <si>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</si>
  <si>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</si>
  <si>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</si>
  <si>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</si>
  <si>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</si>
  <si>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</si>
  <si>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</si>
  <si>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</si>
  <si>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</si>
  <si>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</si>
  <si>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</si>
  <si>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</si>
  <si>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</si>
  <si>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</si>
  <si>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</si>
  <si>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</si>
  <si>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</si>
  <si>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</si>
  <si>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</si>
  <si>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</si>
  <si>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</si>
  <si>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</si>
  <si>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</si>
  <si>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</si>
  <si>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</si>
  <si>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</si>
  <si>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</si>
  <si>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</si>
  <si>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</si>
  <si>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</si>
  <si>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</si>
  <si>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</si>
  <si>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</si>
  <si>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</si>
  <si>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</si>
  <si>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</si>
  <si>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</si>
  <si>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</si>
  <si>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</si>
  <si>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</si>
  <si>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</si>
  <si>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</si>
  <si>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</si>
  <si>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</si>
  <si>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</si>
  <si>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</si>
  <si>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</si>
  <si>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</si>
  <si>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</si>
  <si>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</si>
  <si>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</si>
  <si>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</si>
  <si>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</si>
  <si>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</si>
  <si>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</si>
  <si>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</si>
  <si>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</si>
  <si>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</si>
  <si>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</si>
  <si>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</si>
  <si>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</si>
  <si>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</si>
  <si>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</si>
  <si>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</si>
  <si>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</si>
  <si>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</si>
  <si>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</si>
  <si>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</si>
  <si>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</si>
  <si>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</si>
  <si>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</si>
  <si>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</si>
  <si>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</si>
  <si>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</si>
  <si>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</si>
  <si>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</si>
  <si>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</si>
  <si>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</si>
  <si>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</si>
  <si>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</si>
  <si>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</si>
  <si>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</si>
  <si>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</si>
  <si>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</si>
  <si>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</si>
  <si>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</si>
  <si>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</si>
  <si>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</si>
  <si>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</si>
  <si>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</si>
  <si>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</si>
  <si>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</si>
  <si>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</si>
  <si>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</si>
  <si>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</si>
  <si>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</si>
  <si>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</si>
  <si>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</si>
  <si>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</si>
  <si>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</si>
  <si>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</si>
  <si>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</si>
  <si>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</si>
  <si>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</si>
  <si>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</si>
  <si>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</si>
  <si>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</si>
  <si>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</si>
  <si>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</si>
  <si>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</si>
  <si>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</si>
  <si>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</si>
  <si>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</si>
  <si>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</si>
  <si>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</si>
  <si>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</si>
  <si>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</si>
  <si>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</si>
  <si>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</si>
  <si>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</si>
  <si>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</si>
  <si>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</si>
  <si>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</si>
  <si>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</si>
  <si>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</si>
  <si>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</si>
  <si>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</si>
  <si>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</si>
  <si>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</si>
  <si>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</si>
  <si>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</si>
  <si>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</si>
  <si>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</si>
  <si>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</si>
  <si>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</si>
  <si>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</si>
  <si>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</si>
  <si>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</si>
  <si>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</si>
  <si>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</si>
  <si>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</si>
  <si>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</si>
  <si>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</si>
  <si>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</si>
  <si>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</si>
  <si>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</si>
  <si>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</si>
  <si>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</si>
  <si>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</si>
  <si>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</si>
  <si>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</si>
  <si>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</si>
  <si>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</si>
  <si>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</si>
  <si>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</si>
  <si>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</si>
  <si>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</si>
  <si>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</si>
  <si>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</si>
  <si>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</si>
  <si>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</si>
  <si>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</si>
  <si>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</si>
  <si>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</si>
  <si>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</si>
  <si>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</si>
  <si>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</si>
  <si>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</si>
  <si>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</si>
  <si>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</si>
  <si>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</si>
  <si>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</si>
  <si>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</si>
  <si>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</si>
  <si>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</si>
  <si>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</si>
  <si>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</si>
  <si>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</si>
  <si>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</si>
  <si>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</si>
  <si>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</si>
  <si>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</si>
  <si>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</si>
  <si>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</si>
  <si>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</si>
  <si>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</si>
  <si>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</si>
  <si>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</si>
  <si>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</si>
  <si>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</si>
  <si>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</si>
  <si>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</si>
  <si>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</si>
  <si>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</si>
  <si>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</si>
  <si>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</si>
  <si>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</si>
  <si>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</si>
  <si>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</si>
  <si>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</si>
  <si>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</si>
  <si>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</si>
  <si>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</si>
  <si>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</si>
  <si>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</si>
  <si>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</si>
  <si>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</si>
  <si>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</si>
  <si>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</si>
  <si>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</si>
  <si>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</si>
  <si>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</si>
  <si>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</si>
  <si>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</si>
  <si>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</si>
  <si>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</si>
  <si>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</si>
  <si>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</si>
  <si>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</si>
  <si>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</si>
  <si>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</si>
  <si>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</si>
  <si>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</si>
  <si>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</si>
  <si>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</si>
  <si>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</si>
  <si>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</si>
  <si>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</si>
  <si>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</si>
  <si>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</si>
  <si>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</si>
  <si>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</si>
  <si>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</si>
  <si>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</si>
  <si>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</si>
  <si>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</si>
  <si>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</si>
  <si>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</si>
  <si>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</si>
  <si>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</si>
  <si>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</si>
  <si>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</si>
  <si>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</si>
  <si>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</si>
  <si>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</si>
  <si>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</si>
  <si>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</si>
  <si>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</si>
  <si>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</si>
  <si>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</si>
  <si>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</si>
  <si>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</si>
  <si>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</si>
  <si>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</si>
  <si>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</si>
  <si>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</si>
  <si>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</si>
  <si>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</si>
  <si>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</si>
  <si>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</si>
  <si>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</si>
  <si>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</si>
  <si>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</si>
  <si>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</si>
  <si>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</si>
  <si>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</si>
  <si>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</si>
  <si>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</si>
  <si>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</si>
  <si>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</si>
  <si>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</si>
  <si>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</si>
  <si>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</si>
  <si>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</si>
  <si>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</si>
  <si>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</si>
  <si>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</si>
  <si>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</si>
  <si>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</si>
  <si>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</si>
  <si>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</si>
  <si>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</si>
  <si>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</si>
  <si>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</si>
  <si>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</si>
  <si>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</si>
  <si>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</si>
  <si>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</si>
  <si>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</si>
  <si>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</si>
  <si>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</si>
  <si>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</si>
  <si>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</si>
  <si>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</si>
  <si>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</si>
  <si>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</si>
  <si>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</si>
  <si>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</si>
  <si>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</si>
  <si>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</si>
  <si>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</si>
  <si>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</si>
  <si>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</si>
  <si>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</si>
  <si>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</si>
  <si>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</si>
  <si>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</si>
  <si>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</si>
  <si>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</si>
  <si>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</si>
  <si>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</si>
  <si>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</si>
  <si>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</si>
  <si>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</si>
  <si>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</si>
  <si>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</si>
  <si>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</si>
  <si>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</si>
  <si>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</si>
  <si>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</si>
  <si>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</si>
  <si>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</si>
  <si>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</si>
  <si>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</si>
  <si>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</si>
  <si>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</si>
  <si>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</si>
  <si>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</si>
  <si>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</si>
  <si>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</si>
  <si>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</si>
  <si>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</si>
  <si>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</si>
  <si>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</si>
  <si>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</si>
  <si>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</si>
  <si>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</si>
  <si>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</si>
  <si>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</si>
  <si>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</si>
  <si>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</si>
  <si>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</si>
  <si>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</si>
  <si>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</si>
  <si>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</si>
  <si>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</si>
  <si>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</si>
  <si>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</si>
  <si>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</si>
  <si>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</si>
  <si>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</si>
  <si>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</si>
  <si>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</si>
  <si>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</si>
  <si>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</si>
  <si>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</si>
  <si>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</si>
  <si>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</si>
  <si>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</si>
  <si>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</si>
  <si>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</si>
  <si>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</si>
  <si>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</si>
  <si>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</si>
  <si>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</si>
  <si>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</si>
  <si>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</si>
  <si>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</si>
  <si>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</si>
  <si>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</si>
  <si>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</si>
  <si>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</si>
  <si>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</si>
  <si>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</si>
  <si>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</si>
  <si>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</si>
  <si>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</si>
  <si>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</si>
  <si>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</si>
  <si>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</si>
  <si>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</si>
  <si>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</si>
  <si>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</si>
  <si>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</si>
  <si>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</si>
  <si>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</si>
  <si>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</si>
  <si>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</si>
  <si>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</si>
  <si>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</si>
  <si>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</si>
  <si>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</si>
  <si>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</si>
  <si>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</si>
  <si>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</si>
  <si>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</si>
  <si>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</si>
  <si>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</si>
  <si>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</si>
  <si>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</si>
  <si>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</si>
  <si>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</si>
  <si>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</si>
  <si>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</si>
  <si>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</si>
  <si>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</si>
  <si>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</si>
  <si>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</si>
  <si>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</si>
  <si>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</si>
  <si>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</si>
  <si>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</si>
  <si>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</si>
  <si>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</si>
  <si>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</si>
  <si>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</si>
  <si>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</si>
  <si>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</si>
  <si>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</si>
  <si>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</si>
  <si>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</si>
  <si>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</si>
  <si>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</si>
  <si>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</si>
  <si>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</si>
  <si>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</si>
  <si>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</si>
  <si>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</si>
  <si>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</si>
  <si>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</si>
  <si>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</si>
  <si>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</si>
  <si>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</si>
  <si>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</si>
  <si>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</si>
  <si>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</si>
  <si>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</si>
  <si>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</si>
  <si>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</si>
  <si>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</si>
  <si>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</si>
  <si>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</si>
  <si>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</si>
  <si>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</si>
  <si>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</si>
  <si>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</si>
  <si>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</si>
  <si>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</si>
  <si>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</si>
  <si>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</si>
  <si>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</si>
  <si>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</si>
  <si>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</si>
  <si>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</si>
  <si>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</si>
  <si>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</si>
  <si>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</si>
  <si>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</si>
  <si>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</si>
  <si>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</si>
  <si>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</si>
  <si>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</si>
  <si>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</si>
  <si>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</si>
  <si>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</si>
  <si>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</si>
  <si>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</si>
  <si>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</si>
  <si>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</si>
  <si>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</si>
  <si>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</si>
  <si>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</si>
  <si>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</si>
  <si>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</si>
  <si>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</si>
  <si>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</si>
  <si>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</si>
  <si>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</si>
  <si>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</si>
  <si>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</si>
  <si>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</si>
  <si>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</si>
  <si>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</si>
  <si>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</si>
  <si>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</si>
  <si>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</si>
  <si>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</si>
  <si>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</si>
  <si>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</si>
  <si>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</si>
  <si>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</si>
  <si>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</si>
  <si>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</si>
  <si>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</si>
  <si>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</si>
  <si>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</si>
  <si>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</si>
  <si>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</si>
  <si>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</si>
  <si>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</si>
  <si>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</si>
  <si>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</si>
  <si>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</si>
  <si>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</si>
  <si>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</si>
  <si>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</si>
  <si>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</si>
  <si>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</si>
  <si>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</si>
  <si>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</si>
  <si>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</si>
  <si>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</si>
  <si>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</si>
  <si>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</si>
  <si>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</si>
  <si>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</si>
  <si>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</si>
  <si>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</si>
  <si>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</si>
  <si>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</si>
  <si>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</si>
  <si>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</si>
  <si>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</si>
  <si>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</si>
  <si>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</si>
  <si>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</si>
  <si>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</si>
  <si>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</si>
  <si>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</si>
  <si>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</si>
  <si>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</si>
  <si>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</si>
  <si>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</si>
  <si>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</si>
  <si>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</si>
  <si>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</si>
  <si>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</si>
  <si>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</si>
  <si>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</si>
  <si>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</si>
  <si>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</si>
  <si>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</si>
  <si>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</si>
  <si>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</si>
  <si>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</si>
  <si>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</si>
  <si>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</si>
  <si>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</si>
  <si>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</si>
  <si>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</si>
  <si>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</si>
  <si>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</si>
  <si>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</si>
  <si>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</si>
  <si>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</si>
  <si>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</si>
  <si>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</si>
  <si>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</si>
  <si>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</si>
  <si>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</si>
  <si>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</si>
  <si>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</si>
  <si>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</si>
  <si>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</si>
  <si>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</si>
  <si>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</si>
  <si>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</si>
  <si>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</si>
  <si>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</si>
  <si>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</si>
  <si>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</si>
  <si>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</si>
  <si>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</si>
  <si>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</si>
  <si>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</si>
  <si>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</si>
  <si>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</si>
  <si>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</si>
  <si>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</si>
  <si>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</si>
  <si>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</si>
  <si>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</si>
  <si>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</si>
  <si>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</si>
  <si>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</si>
  <si>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</si>
  <si>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</si>
  <si>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</si>
  <si>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</si>
  <si>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</si>
  <si>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</si>
  <si>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</si>
  <si>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</si>
  <si>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</si>
  <si>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</si>
  <si>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</si>
  <si>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</si>
  <si>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</si>
  <si>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</si>
  <si>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</si>
  <si>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</si>
  <si>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</si>
  <si>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</si>
  <si>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</si>
  <si>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</si>
  <si>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</si>
  <si>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</si>
  <si>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</si>
  <si>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</si>
  <si>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</si>
  <si>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</si>
  <si>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</si>
  <si>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</si>
  <si>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</si>
  <si>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</si>
  <si>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</si>
  <si>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</si>
  <si>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</si>
  <si>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</si>
  <si>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</si>
  <si>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</si>
  <si>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</si>
  <si>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</si>
  <si>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</si>
  <si>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</si>
  <si>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</si>
  <si>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</si>
  <si>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</si>
  <si>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</si>
  <si>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</si>
  <si>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</si>
  <si>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</si>
  <si>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</si>
  <si>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</si>
  <si>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</si>
  <si>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</si>
  <si>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</si>
  <si>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</si>
  <si>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</si>
  <si>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</si>
  <si>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</si>
  <si>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</si>
  <si>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</si>
  <si>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</si>
  <si>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</si>
  <si>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</si>
  <si>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</si>
  <si>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</si>
  <si>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</si>
  <si>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</si>
  <si>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</si>
  <si>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</si>
  <si>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</si>
  <si>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</si>
  <si>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</si>
  <si>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</si>
  <si>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</si>
  <si>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</si>
  <si>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</si>
  <si>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</si>
  <si>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</si>
  <si>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</si>
  <si>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</si>
  <si>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</si>
  <si>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</si>
  <si>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</si>
  <si>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</si>
  <si>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</si>
  <si>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</si>
  <si>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</si>
  <si>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</si>
  <si>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</si>
  <si>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</si>
  <si>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</si>
  <si>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</si>
  <si>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</si>
  <si>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</si>
  <si>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</si>
  <si>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</si>
  <si>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</si>
  <si>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</si>
  <si>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</si>
  <si>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</si>
  <si>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</si>
  <si>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</si>
  <si>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</si>
  <si>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</si>
  <si>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</si>
  <si>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</si>
  <si>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</si>
  <si>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</si>
  <si>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</si>
  <si>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</si>
  <si>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</si>
  <si>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</si>
  <si>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</si>
  <si>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</si>
  <si>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</si>
  <si>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</si>
  <si>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</si>
  <si>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</si>
  <si>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</si>
  <si>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</si>
  <si>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</si>
  <si>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</si>
  <si>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</si>
  <si>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</si>
  <si>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</si>
  <si>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</si>
  <si>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</si>
  <si>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</si>
  <si>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</si>
  <si>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</si>
  <si>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</si>
  <si>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</si>
  <si>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</si>
  <si>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</si>
  <si>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</si>
  <si>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</si>
  <si>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</si>
  <si>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</si>
  <si>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</si>
  <si>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</si>
  <si>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</si>
  <si>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</si>
  <si>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</si>
  <si>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</si>
  <si>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</si>
  <si>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</si>
  <si>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</si>
  <si>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</si>
  <si>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</si>
  <si>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</si>
  <si>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</si>
  <si>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</si>
  <si>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</si>
  <si>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</si>
  <si>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</si>
  <si>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</si>
  <si>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</si>
  <si>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</si>
  <si>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</si>
  <si>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</si>
  <si>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</si>
  <si>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</si>
  <si>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</si>
  <si>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</si>
  <si>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</si>
  <si>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</si>
  <si>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</si>
  <si>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</si>
  <si>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</si>
  <si>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</si>
  <si>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</si>
  <si>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</si>
  <si>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</si>
  <si>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</si>
  <si>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</si>
  <si>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</si>
  <si>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</si>
  <si>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</si>
  <si>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</si>
  <si>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</si>
  <si>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</si>
  <si>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</si>
  <si>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</si>
  <si>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</si>
  <si>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</si>
  <si>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</si>
  <si>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</si>
  <si>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</si>
  <si>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</si>
  <si>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</si>
  <si>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</si>
  <si>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</si>
  <si>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</si>
  <si>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</si>
  <si>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</si>
  <si>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</si>
  <si>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</si>
  <si>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</si>
  <si>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</si>
  <si>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</si>
  <si>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</si>
  <si>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</si>
  <si>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</si>
  <si>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</si>
  <si>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</si>
  <si>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</si>
  <si>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</si>
  <si>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</si>
  <si>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</si>
  <si>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</si>
  <si>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</si>
  <si>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</si>
  <si>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</si>
  <si>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</si>
  <si>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</si>
  <si>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</si>
  <si>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</si>
  <si>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</si>
  <si>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</si>
  <si>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</si>
  <si>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</si>
  <si>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</si>
  <si>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</si>
  <si>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</si>
  <si>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</si>
  <si>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</si>
  <si>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</si>
  <si>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</si>
  <si>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</si>
  <si>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</si>
  <si>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</si>
  <si>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</si>
  <si>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</si>
  <si>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</si>
  <si>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</si>
  <si>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</si>
  <si>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</si>
  <si>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</si>
  <si>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</si>
  <si>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</si>
  <si>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</si>
  <si>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</si>
  <si>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</si>
  <si>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</si>
  <si>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</si>
  <si>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</si>
  <si>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</si>
  <si>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</si>
  <si>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</si>
  <si>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</si>
  <si>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</si>
  <si>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</si>
  <si>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</si>
  <si>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</si>
  <si>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</si>
  <si>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</si>
  <si>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</si>
  <si>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</si>
  <si>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</si>
  <si>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</si>
  <si>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</si>
  <si>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</si>
  <si>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</si>
  <si>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</si>
  <si>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</si>
  <si>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</si>
  <si>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</si>
  <si>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</si>
  <si>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</si>
  <si>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</si>
  <si>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</si>
  <si>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</si>
  <si>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</si>
  <si>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</si>
  <si>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</si>
  <si>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</si>
  <si>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</si>
  <si>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</si>
  <si>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</si>
  <si>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</si>
  <si>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</si>
  <si>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</si>
  <si>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</si>
  <si>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</si>
  <si>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</si>
  <si>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</si>
  <si>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</si>
  <si>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</si>
  <si>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</si>
  <si>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</si>
  <si>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</si>
  <si>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</si>
  <si>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</si>
  <si>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</si>
  <si>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</si>
  <si>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</si>
  <si>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</si>
  <si>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</si>
  <si>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</si>
  <si>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</si>
  <si>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</si>
  <si>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</si>
  <si>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</si>
  <si>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</si>
  <si>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</si>
  <si>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</si>
  <si>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</si>
  <si>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</si>
  <si>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</si>
  <si>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</si>
  <si>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</si>
  <si>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</si>
  <si>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</si>
  <si>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</si>
  <si>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</si>
  <si>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</si>
  <si>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</si>
  <si>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</si>
  <si>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</si>
  <si>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</si>
  <si>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</si>
  <si>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</si>
  <si>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</si>
  <si>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</si>
  <si>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</si>
  <si>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</si>
  <si>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</si>
  <si>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</si>
  <si>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</si>
  <si>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</si>
  <si>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</si>
  <si>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</si>
  <si>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</si>
  <si>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</si>
  <si>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</si>
  <si>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</si>
  <si>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</si>
  <si>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</si>
  <si>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</si>
  <si>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</si>
  <si>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</si>
  <si>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</si>
  <si>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</si>
  <si>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</si>
  <si>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</si>
  <si>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</si>
  <si>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</si>
  <si>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</si>
  <si>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</si>
  <si>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</si>
  <si>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</si>
  <si>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</si>
  <si>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</si>
  <si>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</si>
  <si>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</si>
  <si>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</si>
  <si>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</si>
  <si>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</si>
  <si>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</si>
  <si>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</si>
  <si>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</si>
  <si>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</si>
  <si>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</si>
  <si>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</si>
  <si>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</si>
  <si>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</si>
  <si>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</si>
  <si>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</si>
  <si>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</si>
  <si>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</si>
  <si>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</si>
  <si>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</si>
  <si>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</si>
  <si>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</si>
  <si>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</si>
  <si>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</si>
  <si>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</si>
  <si>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</si>
  <si>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</si>
  <si>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</si>
  <si>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</si>
  <si>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</si>
  <si>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</si>
  <si>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</si>
  <si>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</si>
  <si>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</si>
  <si>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</si>
  <si>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</si>
  <si>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</si>
  <si>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</si>
  <si>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</si>
  <si>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</si>
  <si>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</si>
  <si>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</si>
  <si>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</si>
  <si>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</si>
  <si>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</si>
  <si>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</si>
  <si>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</si>
  <si>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</si>
  <si>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</si>
  <si>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</si>
  <si>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</si>
  <si>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</si>
  <si>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</si>
  <si>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</si>
  <si>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</si>
  <si>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</si>
  <si>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</si>
  <si>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</si>
  <si>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</si>
  <si>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</si>
  <si>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</si>
  <si>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</si>
  <si>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</si>
  <si>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</si>
  <si>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</si>
  <si>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</si>
  <si>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</si>
  <si>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</si>
  <si>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</si>
  <si>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</si>
  <si>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</si>
  <si>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</si>
  <si>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</si>
  <si>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</si>
  <si>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</si>
  <si>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</si>
  <si>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</si>
  <si>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</si>
  <si>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</si>
  <si>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</si>
  <si>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</si>
  <si>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</si>
  <si>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</si>
  <si>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</si>
  <si>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</si>
  <si>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</si>
  <si>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</si>
  <si>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</si>
  <si>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</si>
  <si>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</si>
  <si>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</si>
  <si>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</si>
  <si>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</si>
  <si>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</si>
  <si>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</si>
  <si>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</si>
  <si>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</si>
  <si>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</si>
  <si>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</si>
  <si>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</si>
  <si>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</si>
  <si>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</si>
  <si>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</si>
  <si>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</si>
  <si>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</si>
  <si>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</si>
  <si>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</si>
  <si>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</si>
  <si>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</si>
  <si>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</si>
  <si>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</si>
  <si>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</si>
  <si>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</si>
  <si>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</si>
  <si>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</si>
  <si>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</si>
  <si>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</si>
  <si>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</si>
  <si>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</si>
  <si>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</si>
  <si>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</si>
  <si>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</si>
  <si>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</si>
  <si>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</si>
  <si>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</si>
  <si>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</si>
  <si>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</si>
  <si>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</si>
  <si>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</si>
  <si>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</si>
  <si>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</si>
  <si>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</si>
  <si>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</si>
  <si>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</si>
  <si>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</si>
  <si>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</si>
  <si>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</si>
  <si>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</si>
  <si>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</si>
  <si>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</si>
  <si>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</si>
  <si>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</si>
  <si>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</si>
  <si>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</si>
  <si>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</si>
  <si>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</si>
  <si>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</si>
  <si>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</si>
  <si>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</si>
  <si>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</si>
  <si>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</si>
  <si>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</si>
  <si>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</si>
  <si>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</si>
  <si>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</si>
  <si>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</si>
  <si>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</si>
  <si>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</si>
  <si>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</si>
  <si>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</si>
  <si>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</si>
  <si>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</si>
  <si>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</si>
  <si>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</si>
  <si>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</si>
  <si>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</si>
  <si>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</si>
  <si>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</si>
  <si>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</si>
  <si>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</si>
  <si>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</si>
  <si>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</si>
  <si>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</si>
  <si>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</si>
  <si>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</si>
  <si>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</si>
  <si>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</si>
  <si>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</si>
  <si>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</si>
  <si>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</si>
  <si>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</si>
  <si>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</si>
  <si>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</si>
  <si>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</si>
  <si>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</si>
  <si>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</si>
  <si>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</si>
  <si>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</si>
  <si>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</si>
  <si>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</si>
  <si>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</si>
  <si>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</si>
  <si>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</si>
  <si>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</si>
  <si>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</si>
  <si>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</si>
  <si>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</si>
  <si>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</si>
  <si>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</si>
  <si>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</si>
  <si>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</si>
  <si>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</si>
  <si>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</si>
  <si>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</si>
  <si>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</si>
  <si>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</si>
  <si>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</si>
  <si>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</si>
  <si>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</si>
  <si>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</si>
  <si>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</si>
  <si>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</si>
  <si>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</si>
  <si>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</si>
  <si>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</si>
  <si>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</si>
  <si>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</si>
  <si>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</si>
  <si>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</si>
  <si>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</si>
  <si>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</si>
  <si>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</si>
  <si>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</si>
  <si>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</si>
  <si>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</si>
  <si>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</si>
  <si>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</si>
  <si>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</si>
  <si>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</si>
  <si>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</si>
  <si>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</si>
  <si>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</si>
  <si>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</si>
  <si>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</si>
  <si>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</si>
  <si>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</si>
  <si>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</si>
  <si>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</si>
  <si>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</si>
  <si>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</si>
  <si>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</si>
  <si>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</si>
  <si>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</si>
  <si>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</si>
  <si>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</si>
  <si>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</si>
  <si>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</si>
  <si>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</si>
  <si>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</si>
  <si>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</si>
  <si>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</si>
  <si>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</si>
  <si>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</si>
  <si>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</si>
  <si>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</si>
  <si>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</si>
  <si>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</si>
  <si>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</si>
  <si>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</si>
  <si>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</si>
  <si>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</si>
  <si>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</si>
  <si>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</si>
  <si>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</si>
  <si>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</si>
  <si>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</si>
  <si>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</si>
  <si>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</si>
  <si>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</si>
  <si>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</si>
  <si>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</si>
  <si>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</si>
  <si>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</si>
  <si>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</si>
  <si>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</si>
  <si>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</si>
  <si>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</si>
  <si>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</si>
  <si>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</si>
  <si>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</si>
  <si>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</si>
  <si>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</si>
  <si>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</si>
  <si>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</si>
  <si>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</si>
  <si>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</si>
  <si>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</si>
  <si>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</si>
  <si>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</si>
  <si>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</si>
  <si>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</si>
  <si>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</si>
  <si>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</si>
  <si>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</si>
  <si>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</si>
  <si>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</si>
  <si>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</si>
  <si>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</si>
  <si>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</si>
  <si>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</si>
  <si>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</si>
  <si>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</si>
  <si>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</si>
  <si>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</si>
  <si>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</si>
  <si>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</si>
  <si>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</si>
  <si>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</si>
  <si>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</si>
  <si>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</si>
  <si>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</si>
  <si>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</si>
  <si>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</si>
  <si>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</si>
  <si>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</si>
  <si>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</si>
  <si>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</si>
  <si>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</si>
  <si>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</si>
  <si>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</si>
  <si>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</si>
  <si>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</si>
  <si>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</si>
  <si>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</si>
  <si>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</si>
  <si>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</si>
  <si>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</si>
  <si>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</si>
  <si>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</si>
  <si>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</si>
  <si>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</si>
  <si>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</si>
  <si>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</si>
  <si>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</si>
  <si>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</si>
  <si>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</si>
  <si>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</si>
  <si>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</si>
  <si>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</si>
  <si>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</si>
  <si>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</si>
  <si>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</si>
  <si>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</si>
  <si>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</si>
  <si>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</si>
  <si>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</si>
  <si>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</si>
  <si>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</si>
  <si>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</si>
  <si>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</si>
  <si>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</si>
  <si>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</si>
  <si>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</si>
  <si>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</si>
  <si>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</si>
  <si>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</si>
  <si>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</si>
  <si>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</si>
  <si>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</si>
  <si>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</si>
  <si>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</si>
  <si>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</si>
  <si>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</si>
  <si>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</si>
  <si>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</si>
  <si>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</si>
  <si>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</si>
  <si>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</si>
  <si>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</si>
  <si>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</si>
  <si>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</si>
  <si>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</si>
  <si>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</si>
  <si>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</si>
  <si>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</si>
  <si>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</si>
  <si>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</si>
  <si>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</si>
  <si>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</si>
  <si>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</si>
  <si>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</si>
  <si>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</si>
  <si>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</si>
  <si>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</si>
  <si>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</si>
  <si>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</si>
  <si>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</si>
  <si>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</si>
  <si>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</si>
  <si>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</si>
  <si>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</si>
  <si>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</si>
  <si>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</si>
  <si>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</si>
  <si>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</si>
  <si>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</si>
  <si>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</si>
  <si>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</si>
  <si>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</si>
  <si>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</si>
  <si>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</si>
  <si>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</si>
  <si>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</si>
  <si>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</si>
  <si>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</si>
  <si>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</si>
  <si>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</si>
  <si>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</si>
  <si>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</si>
  <si>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</si>
  <si>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</si>
  <si>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</si>
  <si>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</si>
  <si>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</si>
  <si>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</si>
  <si>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</si>
  <si>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</si>
  <si>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</si>
  <si>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</si>
  <si>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</si>
  <si>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</si>
  <si>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</si>
  <si>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</si>
  <si>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</si>
  <si>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</si>
  <si>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</si>
  <si>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</si>
  <si>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</si>
  <si>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</si>
  <si>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</si>
  <si>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</si>
  <si>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</si>
  <si>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</si>
  <si>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</si>
  <si>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</si>
  <si>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</si>
  <si>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</si>
  <si>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</si>
  <si>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</si>
  <si>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</si>
  <si>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</si>
  <si>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</si>
  <si>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</si>
  <si>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</si>
  <si>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</si>
  <si>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</si>
  <si>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</si>
  <si>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</si>
  <si>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</si>
  <si>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</si>
  <si>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</si>
  <si>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</si>
  <si>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</si>
  <si>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</si>
  <si>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</si>
  <si>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</si>
  <si>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</si>
  <si>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</si>
  <si>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</si>
  <si>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</si>
  <si>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</si>
  <si>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</si>
  <si>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</si>
  <si>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</si>
  <si>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</si>
  <si>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</si>
  <si>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</si>
  <si>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</si>
  <si>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</si>
  <si>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</si>
  <si>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</si>
  <si>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</si>
  <si>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</si>
  <si>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</si>
  <si>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</si>
  <si>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</si>
  <si>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</si>
  <si>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</si>
  <si>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</si>
  <si>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</si>
  <si>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</si>
  <si>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</si>
  <si>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</si>
  <si>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</si>
  <si>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</si>
  <si>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</si>
  <si>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</si>
  <si>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</si>
  <si>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</si>
  <si>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</si>
  <si>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</si>
  <si>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</si>
  <si>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</si>
  <si>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</si>
  <si>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</si>
  <si>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</si>
  <si>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</si>
  <si>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</si>
  <si>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</si>
  <si>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</si>
  <si>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</si>
  <si>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</si>
  <si>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</si>
  <si>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</si>
  <si>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</si>
  <si>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</si>
  <si>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</si>
  <si>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</si>
  <si>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</si>
  <si>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</si>
  <si>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</si>
  <si>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</si>
  <si>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</si>
  <si>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</si>
  <si>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</si>
  <si>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</si>
  <si>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</si>
  <si>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</si>
  <si>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</si>
  <si>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</si>
  <si>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</si>
  <si>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</si>
  <si>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</si>
  <si>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</si>
  <si>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</si>
  <si>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</si>
  <si>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</si>
  <si>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</si>
  <si>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</si>
  <si>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</si>
  <si>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</si>
  <si>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</si>
  <si>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</si>
  <si>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</si>
  <si>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</si>
  <si>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</si>
  <si>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</si>
  <si>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</si>
  <si>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</si>
  <si>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</si>
  <si>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</si>
  <si>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</si>
  <si>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</si>
  <si>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</si>
  <si>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</si>
  <si>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</si>
  <si>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</si>
  <si>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</si>
  <si>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</si>
  <si>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</si>
  <si>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</si>
  <si>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</si>
  <si>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</si>
  <si>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</si>
  <si>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</si>
  <si>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</si>
  <si>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</si>
  <si>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</si>
  <si>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</si>
  <si>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</si>
  <si>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</si>
  <si>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</si>
  <si>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</si>
  <si>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</si>
  <si>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</si>
  <si>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</si>
  <si>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</si>
  <si>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</si>
  <si>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</si>
  <si>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</si>
  <si>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</si>
  <si>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</si>
  <si>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</si>
  <si>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</si>
  <si>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</si>
  <si>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</si>
  <si>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</si>
  <si>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</si>
  <si>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</si>
  <si>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</si>
  <si>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</si>
  <si>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</si>
  <si>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</si>
  <si>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</si>
  <si>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</si>
  <si>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</si>
  <si>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</si>
  <si>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</si>
  <si>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</si>
  <si>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</si>
  <si>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</si>
  <si>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</si>
  <si>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</si>
  <si>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</si>
  <si>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</si>
  <si>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</si>
  <si>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</si>
  <si>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</si>
  <si>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</si>
  <si>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</si>
  <si>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</si>
  <si>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</si>
  <si>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</si>
  <si>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</si>
  <si>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</si>
  <si>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</si>
  <si>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</si>
  <si>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</si>
  <si>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</si>
  <si>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</si>
  <si>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</si>
  <si>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</si>
  <si>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</si>
  <si>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</si>
  <si>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</si>
  <si>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</si>
  <si>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</si>
  <si>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</si>
  <si>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</si>
  <si>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</si>
  <si>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</si>
  <si>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</si>
  <si>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</si>
  <si>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</si>
  <si>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</si>
  <si>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</si>
  <si>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</si>
  <si>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</si>
  <si>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</si>
  <si>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</si>
  <si>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</si>
  <si>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</si>
  <si>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</si>
  <si>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</si>
  <si>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</si>
  <si>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</si>
  <si>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</si>
  <si>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</si>
  <si>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</si>
  <si>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</si>
  <si>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</si>
  <si>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</si>
  <si>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</si>
  <si>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</si>
  <si>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</si>
  <si>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</si>
  <si>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</si>
  <si>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</si>
  <si>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</si>
  <si>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</si>
  <si>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</si>
  <si>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</si>
  <si>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</si>
  <si>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</si>
  <si>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</si>
  <si>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</si>
  <si>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</si>
  <si>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</si>
  <si>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</si>
  <si>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</si>
  <si>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</si>
  <si>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</si>
  <si>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</si>
  <si>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</si>
  <si>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</si>
  <si>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</si>
  <si>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</si>
  <si>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</si>
  <si>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</si>
  <si>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</si>
  <si>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</si>
  <si>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</si>
  <si>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</si>
  <si>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</si>
  <si>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</si>
  <si>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</si>
  <si>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</si>
  <si>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</si>
  <si>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</si>
  <si>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</si>
  <si>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</si>
  <si>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</si>
  <si>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</si>
  <si>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</si>
  <si>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</si>
  <si>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</si>
  <si>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</si>
  <si>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</si>
  <si>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</si>
  <si>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</si>
  <si>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</si>
  <si>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</si>
  <si>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</si>
  <si>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</si>
  <si>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</si>
  <si>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</si>
  <si>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</si>
  <si>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</si>
  <si>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</si>
  <si>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</si>
  <si>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</si>
  <si>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</si>
  <si>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</si>
  <si>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</si>
  <si>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</si>
  <si>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</si>
  <si>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</si>
  <si>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</si>
  <si>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</si>
  <si>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</si>
  <si>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</si>
  <si>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</si>
  <si>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</si>
  <si>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</si>
  <si>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</si>
  <si>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</si>
  <si>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</si>
  <si>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</si>
  <si>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</si>
  <si>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</si>
  <si>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</si>
  <si>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</si>
  <si>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</si>
  <si>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</si>
  <si>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</si>
  <si>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</si>
  <si>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</si>
  <si>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</si>
  <si>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</si>
  <si>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</si>
  <si>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</si>
  <si>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</si>
  <si>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</si>
  <si>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</si>
  <si>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</si>
  <si>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</si>
  <si>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</si>
  <si>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</si>
  <si>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</si>
  <si>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</si>
  <si>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</si>
  <si>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</si>
  <si>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</si>
  <si>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</si>
  <si>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</si>
  <si>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</si>
  <si>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</si>
  <si>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</si>
  <si>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</si>
  <si>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</si>
  <si>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</si>
  <si>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</si>
  <si>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</si>
  <si>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</si>
  <si>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</si>
  <si>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</si>
  <si>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</si>
  <si>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</si>
  <si>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</si>
  <si>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</si>
  <si>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</si>
  <si>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</si>
  <si>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</si>
  <si>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</si>
  <si>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</si>
  <si>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</si>
  <si>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</si>
  <si>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</si>
  <si>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</si>
  <si>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</si>
  <si>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</si>
  <si>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</si>
  <si>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</si>
  <si>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</si>
  <si>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</si>
  <si>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</si>
  <si>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</si>
  <si>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</si>
  <si>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</si>
  <si>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</si>
  <si>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</si>
  <si>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</si>
  <si>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</si>
  <si>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</si>
  <si>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</si>
  <si>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</si>
  <si>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</si>
  <si>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</si>
  <si>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</si>
  <si>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</si>
  <si>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</si>
  <si>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</si>
  <si>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</si>
  <si>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</si>
  <si>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</si>
  <si>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</si>
  <si>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</si>
  <si>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</si>
  <si>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</si>
  <si>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</si>
  <si>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</si>
  <si>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</si>
  <si>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</si>
  <si>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</si>
  <si>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</si>
  <si>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</si>
  <si>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</si>
  <si>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</si>
  <si>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</si>
  <si>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</si>
  <si>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</si>
  <si>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</si>
  <si>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</si>
  <si>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</si>
  <si>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</si>
  <si>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</si>
  <si>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</si>
  <si>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</si>
  <si>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</si>
  <si>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</si>
  <si>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</si>
  <si>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</si>
  <si>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</si>
  <si>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</si>
  <si>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</si>
  <si>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</si>
  <si>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</si>
  <si>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</si>
  <si>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</si>
  <si>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</si>
  <si>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</si>
  <si>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</si>
  <si>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</si>
  <si>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</si>
  <si>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</si>
  <si>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</si>
  <si>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</si>
  <si>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</si>
  <si>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</si>
  <si>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</si>
  <si>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</si>
  <si>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</si>
  <si>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</si>
  <si>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</si>
  <si>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</si>
  <si>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</si>
  <si>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</si>
  <si>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</si>
  <si>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</si>
  <si>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</si>
  <si>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</si>
  <si>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</si>
  <si>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</si>
  <si>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</si>
  <si>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</si>
  <si>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</si>
  <si>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</si>
  <si>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</si>
  <si>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</si>
  <si>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</si>
  <si>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</si>
  <si>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</si>
  <si>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</si>
  <si>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</si>
  <si>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</si>
  <si>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</si>
  <si>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</si>
  <si>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</si>
  <si>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</si>
  <si>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</si>
  <si>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</si>
  <si>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</si>
  <si>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</si>
  <si>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</si>
  <si>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</si>
  <si>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</si>
  <si>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</si>
  <si>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</si>
  <si>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</si>
  <si>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</si>
  <si>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</si>
  <si>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</si>
  <si>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</si>
  <si>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</si>
  <si>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</si>
  <si>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</si>
  <si>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</si>
  <si>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</si>
  <si>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</si>
  <si>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</si>
  <si>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</si>
  <si>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</si>
  <si>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</si>
  <si>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</si>
  <si>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</si>
  <si>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</si>
  <si>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</si>
  <si>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</si>
  <si>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</si>
  <si>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</si>
  <si>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</si>
  <si>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</si>
  <si>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</si>
  <si>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</si>
  <si>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</si>
  <si>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</si>
  <si>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</si>
  <si>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</si>
  <si>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</si>
  <si>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</si>
  <si>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</si>
  <si>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</si>
  <si>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</si>
  <si>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</si>
  <si>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</si>
  <si>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</si>
  <si>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</si>
  <si>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</si>
  <si>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</si>
  <si>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</si>
  <si>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</si>
  <si>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</si>
  <si>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</si>
  <si>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</si>
  <si>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</si>
  <si>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</si>
  <si>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</si>
  <si>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</si>
  <si>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</si>
  <si>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</si>
  <si>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</si>
  <si>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</si>
  <si>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</si>
  <si>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</si>
  <si>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</si>
  <si>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</si>
  <si>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</si>
  <si>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</si>
  <si>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</si>
  <si>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</si>
  <si>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</si>
  <si>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</si>
  <si>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</si>
  <si>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</si>
  <si>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</si>
  <si>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</si>
  <si>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</si>
  <si>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</si>
  <si>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</si>
  <si>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</si>
  <si>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</si>
  <si>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</si>
  <si>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</si>
  <si>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</si>
  <si>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</si>
  <si>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</si>
  <si>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</si>
  <si>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</si>
  <si>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</si>
  <si>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</si>
  <si>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</si>
  <si>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</si>
  <si>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</si>
  <si>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</si>
  <si>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</si>
  <si>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</si>
  <si>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</si>
  <si>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</si>
  <si>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</si>
  <si>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</si>
  <si>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</si>
  <si>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</si>
  <si>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</si>
  <si>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</si>
  <si>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</si>
  <si>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</si>
  <si>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</si>
  <si>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</si>
  <si>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</si>
  <si>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</si>
  <si>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</si>
  <si>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</si>
  <si>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</si>
  <si>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</si>
  <si>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</si>
  <si>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</si>
  <si>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</si>
  <si>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</si>
  <si>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</si>
  <si>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</si>
  <si>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</si>
  <si>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</si>
  <si>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</si>
  <si>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</si>
  <si>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</si>
  <si>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</si>
  <si>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</si>
  <si>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</si>
  <si>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</si>
  <si>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</si>
  <si>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</si>
  <si>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</si>
  <si>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</si>
  <si>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</si>
  <si>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</si>
  <si>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</si>
  <si>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</si>
  <si>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</si>
  <si>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</si>
  <si>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</si>
  <si>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</si>
  <si>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</si>
  <si>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</si>
  <si>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</si>
  <si>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</si>
  <si>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</si>
  <si>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</si>
  <si>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</si>
  <si>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</si>
  <si>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</si>
  <si>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</si>
  <si>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</si>
  <si>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</si>
  <si>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</si>
  <si>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</si>
  <si>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</si>
  <si>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</si>
  <si>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</si>
  <si>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</si>
  <si>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</si>
  <si>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</si>
  <si>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</si>
  <si>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</si>
  <si>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</si>
  <si>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</si>
  <si>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</si>
  <si>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</si>
  <si>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</si>
  <si>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</si>
  <si>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</si>
  <si>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</si>
  <si>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</si>
  <si>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</si>
  <si>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</si>
  <si>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</si>
  <si>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</si>
  <si>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</si>
  <si>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</si>
  <si>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</si>
  <si>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</si>
  <si>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</si>
  <si>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</si>
  <si>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</si>
  <si>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</si>
  <si>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</si>
  <si>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</si>
  <si>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</si>
  <si>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</si>
  <si>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</si>
  <si>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</si>
  <si>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</si>
  <si>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</si>
  <si>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</si>
  <si>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</si>
  <si>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</si>
  <si>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</si>
  <si>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</si>
  <si>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</si>
  <si>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</si>
  <si>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</si>
  <si>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</si>
  <si>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</si>
  <si>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</si>
  <si>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</si>
  <si>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</si>
  <si>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</si>
  <si>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</si>
  <si>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</si>
  <si>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</si>
  <si>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</si>
  <si>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</si>
  <si>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</si>
  <si>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</si>
  <si>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</si>
  <si>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</si>
  <si>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</si>
  <si>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</si>
  <si>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</si>
  <si>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</si>
  <si>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</si>
  <si>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</si>
  <si>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</si>
  <si>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</si>
  <si>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</si>
  <si>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</si>
  <si>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</si>
  <si>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</si>
  <si>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</si>
  <si>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</si>
  <si>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</si>
  <si>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</si>
  <si>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</si>
  <si>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</si>
  <si>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</si>
  <si>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</si>
  <si>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</si>
  <si>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</si>
  <si>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</si>
  <si>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</si>
  <si>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</si>
  <si>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</si>
  <si>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</si>
  <si>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</si>
  <si>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</si>
  <si>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</si>
  <si>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</si>
  <si>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</si>
  <si>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</si>
  <si>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</si>
  <si>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</si>
  <si>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</si>
  <si>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</si>
  <si>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</si>
  <si>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</si>
  <si>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</si>
  <si>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</si>
  <si>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</si>
  <si>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</si>
  <si>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</si>
  <si>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</si>
  <si>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</si>
  <si>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</si>
  <si>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</si>
  <si>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</si>
  <si>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</si>
  <si>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</si>
  <si>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</si>
  <si>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</si>
  <si>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</si>
  <si>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</si>
  <si>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</si>
  <si>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</si>
  <si>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</si>
  <si>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</si>
  <si>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</si>
  <si>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</si>
  <si>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</si>
  <si>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</si>
  <si>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</si>
  <si>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</si>
  <si>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</si>
  <si>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</si>
  <si>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</si>
  <si>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</si>
  <si>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</si>
  <si>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</si>
  <si>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</si>
  <si>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</si>
  <si>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</si>
  <si>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</si>
  <si>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</si>
  <si>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</si>
  <si>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</si>
  <si>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</si>
  <si>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</si>
  <si>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</si>
  <si>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</si>
  <si>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</si>
  <si>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</si>
  <si>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</si>
  <si>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</si>
  <si>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</si>
  <si>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</si>
  <si>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</si>
  <si>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</si>
  <si>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</si>
  <si>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</si>
  <si>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</si>
  <si>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</si>
  <si>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</si>
  <si>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</si>
  <si>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</si>
  <si>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</si>
  <si>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</si>
  <si>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</si>
  <si>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</si>
  <si>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</si>
  <si>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</si>
  <si>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</si>
  <si>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</si>
  <si>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</si>
  <si>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</si>
  <si>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</si>
  <si>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</si>
  <si>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</si>
  <si>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</si>
  <si>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</si>
  <si>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</si>
  <si>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</si>
  <si>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</si>
  <si>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</si>
  <si>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</si>
  <si>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</si>
  <si>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</si>
  <si>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</si>
  <si>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</si>
  <si>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</si>
  <si>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</si>
  <si>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</si>
  <si>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</si>
  <si>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</si>
  <si>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</si>
  <si>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</si>
  <si>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</si>
  <si>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</si>
  <si>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</si>
  <si>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</si>
  <si>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</si>
  <si>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</si>
  <si>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</si>
  <si>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</si>
  <si>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</si>
  <si>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</si>
  <si>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</si>
  <si>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</si>
  <si>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</si>
  <si>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</si>
  <si>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</si>
  <si>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</si>
  <si>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</si>
  <si>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</si>
  <si>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</si>
  <si>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</si>
  <si>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</si>
  <si>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</si>
  <si>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</si>
  <si>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</si>
  <si>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</si>
  <si>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</si>
  <si>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</si>
  <si>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</si>
  <si>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</si>
  <si>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</si>
  <si>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</si>
  <si>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</si>
  <si>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</si>
  <si>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</si>
  <si>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</si>
  <si>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</si>
  <si>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</si>
  <si>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</si>
  <si>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</si>
  <si>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</si>
  <si>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</si>
  <si>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</si>
  <si>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</si>
  <si>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</si>
  <si>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</si>
  <si>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</si>
  <si>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</si>
  <si>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</si>
  <si>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</si>
  <si>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</si>
  <si>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</si>
  <si>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</si>
  <si>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</si>
  <si>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</si>
  <si>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</si>
  <si>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</si>
  <si>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</si>
  <si>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</si>
  <si>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</si>
  <si>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</si>
  <si>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</si>
  <si>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</si>
  <si>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</si>
  <si>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</si>
  <si>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</si>
  <si>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</si>
  <si>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</si>
  <si>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</si>
  <si>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</si>
  <si>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</si>
  <si>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</si>
  <si>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</si>
  <si>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</si>
  <si>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</si>
  <si>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</si>
  <si>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</si>
  <si>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</si>
  <si>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</si>
  <si>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</si>
  <si>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</si>
  <si>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</si>
  <si>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</si>
  <si>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</si>
  <si>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</si>
  <si>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</si>
  <si>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</si>
  <si>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</si>
  <si>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</si>
  <si>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</si>
  <si>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</si>
  <si>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</si>
  <si>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</si>
  <si>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</si>
  <si>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</si>
  <si>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</si>
  <si>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</si>
  <si>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</si>
  <si>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</si>
  <si>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</si>
  <si>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</si>
  <si>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</si>
  <si>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</si>
  <si>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</si>
  <si>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</si>
  <si>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</si>
  <si>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</si>
  <si>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</si>
  <si>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</si>
  <si>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</si>
  <si>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</si>
  <si>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</si>
  <si>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</si>
  <si>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</si>
  <si>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</si>
  <si>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</si>
  <si>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</si>
  <si>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</si>
  <si>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</si>
  <si>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</si>
  <si>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</si>
  <si>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</si>
  <si>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</si>
  <si>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</si>
  <si>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</si>
  <si>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</si>
  <si>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</si>
  <si>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</si>
  <si>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</si>
  <si>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</si>
  <si>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</si>
  <si>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</si>
  <si>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</si>
  <si>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</si>
  <si>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</si>
  <si>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</si>
  <si>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</si>
  <si>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</si>
  <si>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</si>
  <si>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</si>
  <si>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</si>
  <si>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</si>
  <si>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</si>
  <si>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</si>
  <si>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</si>
  <si>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</si>
  <si>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</si>
  <si>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</si>
  <si>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</si>
  <si>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</si>
  <si>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</si>
  <si>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</si>
  <si>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</si>
  <si>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</si>
  <si>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</si>
  <si>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</si>
  <si>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</si>
  <si>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</si>
  <si>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</si>
  <si>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</si>
  <si>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</si>
  <si>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</si>
  <si>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</si>
  <si>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</si>
  <si>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</si>
  <si>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</si>
  <si>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</si>
  <si>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</si>
  <si>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</si>
  <si>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</si>
  <si>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</si>
  <si>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</si>
  <si>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</si>
  <si>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</si>
  <si>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</si>
  <si>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</si>
  <si>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</si>
  <si>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</si>
  <si>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</si>
  <si>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</si>
  <si>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</si>
  <si>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</si>
  <si>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</si>
  <si>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</si>
  <si>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</si>
  <si>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</si>
  <si>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</si>
  <si>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</si>
  <si>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</si>
  <si>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</si>
  <si>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</si>
  <si>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</si>
  <si>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</si>
  <si>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</si>
  <si>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</si>
  <si>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</si>
  <si>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</si>
  <si>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</si>
  <si>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</si>
  <si>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</si>
  <si>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</si>
  <si>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</si>
  <si>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</si>
  <si>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</si>
  <si>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</si>
  <si>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</si>
  <si>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</si>
  <si>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</si>
  <si>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</si>
  <si>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</si>
  <si>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</si>
  <si>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</si>
  <si>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</si>
  <si>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</si>
  <si>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</si>
  <si>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</si>
  <si>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</si>
  <si>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</si>
  <si>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</si>
  <si>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</si>
  <si>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</si>
  <si>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</si>
  <si>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</si>
  <si>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</si>
  <si>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</si>
  <si>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</si>
  <si>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</si>
  <si>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</si>
  <si>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</si>
  <si>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</si>
  <si>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</si>
  <si>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</si>
  <si>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</si>
  <si>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</si>
  <si>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</si>
  <si>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</si>
  <si>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</si>
  <si>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</si>
  <si>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</si>
  <si>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</si>
  <si>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</si>
  <si>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</si>
  <si>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</si>
  <si>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</si>
  <si>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</si>
  <si>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</si>
  <si>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</si>
  <si>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</si>
  <si>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</si>
  <si>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</si>
  <si>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</si>
  <si>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</si>
  <si>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</si>
  <si>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</si>
  <si>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</si>
  <si>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</si>
  <si>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</si>
  <si>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</si>
  <si>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</si>
  <si>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</si>
  <si>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</si>
  <si>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</si>
  <si>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</si>
  <si>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</si>
  <si>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</si>
  <si>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</si>
  <si>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</si>
  <si>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</si>
  <si>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</si>
  <si>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</si>
  <si>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</si>
  <si>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</si>
  <si>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</si>
  <si>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</si>
  <si>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</si>
  <si>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</si>
  <si>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</si>
  <si>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</si>
  <si>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</si>
  <si>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</si>
  <si>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</si>
  <si>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</si>
  <si>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</si>
  <si>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</si>
  <si>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</si>
  <si>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</si>
  <si>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</si>
  <si>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</si>
  <si>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</si>
  <si>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</si>
  <si>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</si>
  <si>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</si>
  <si>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</si>
  <si>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</si>
  <si>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</si>
  <si>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</si>
  <si>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</si>
  <si>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</si>
  <si>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</si>
  <si>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</si>
  <si>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</si>
  <si>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</si>
  <si>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</si>
  <si>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</si>
  <si>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</si>
  <si>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</si>
  <si>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</si>
  <si>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</si>
  <si>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</si>
  <si>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</si>
  <si>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</si>
  <si>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</si>
  <si>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</si>
  <si>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</si>
  <si>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</si>
  <si>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</si>
  <si>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</si>
  <si>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</si>
  <si>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</si>
  <si>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</si>
  <si>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</si>
  <si>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</si>
  <si>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</si>
  <si>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</si>
  <si>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</si>
  <si>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</si>
  <si>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</si>
  <si>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</si>
  <si>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</si>
  <si>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</si>
  <si>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</si>
  <si>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</si>
  <si>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</si>
  <si>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</si>
  <si>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</si>
  <si>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</si>
  <si>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</si>
  <si>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</si>
  <si>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</si>
  <si>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</si>
  <si>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</si>
  <si>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</si>
  <si>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</si>
  <si>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</si>
  <si>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</si>
  <si>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</si>
  <si>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</si>
  <si>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</si>
  <si>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</si>
  <si>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</si>
  <si>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</si>
  <si>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</si>
  <si>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</si>
  <si>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</si>
  <si>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</si>
  <si>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</si>
  <si>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</si>
  <si>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</si>
  <si>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</si>
  <si>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</si>
  <si>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</si>
  <si>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</si>
  <si>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</si>
  <si>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</si>
  <si>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</si>
  <si>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</si>
  <si>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</si>
  <si>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</si>
  <si>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</si>
  <si>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</si>
  <si>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</si>
  <si>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</si>
  <si>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</si>
  <si>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</si>
  <si>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</si>
  <si>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</si>
  <si>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</si>
  <si>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</si>
  <si>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</si>
  <si>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</si>
  <si>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</si>
  <si>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</si>
  <si>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</si>
  <si>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</si>
  <si>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</si>
  <si>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</si>
  <si>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</si>
  <si>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</si>
  <si>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</si>
  <si>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</si>
  <si>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</si>
  <si>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</si>
  <si>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</si>
  <si>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</si>
  <si>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</si>
  <si>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</si>
  <si>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</si>
  <si>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</si>
  <si>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</si>
  <si>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</si>
  <si>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</si>
  <si>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</si>
  <si>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</si>
  <si>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</si>
  <si>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</si>
  <si>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</si>
  <si>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</si>
  <si>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</si>
  <si>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</si>
  <si>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</si>
  <si>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</si>
  <si>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</si>
  <si>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</si>
  <si>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</si>
  <si>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</si>
  <si>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</si>
  <si>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</si>
  <si>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</si>
  <si>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</si>
  <si>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</si>
  <si>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</si>
  <si>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</si>
  <si>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</si>
  <si>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</si>
  <si>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</si>
  <si>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</si>
  <si>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</si>
  <si>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</si>
  <si>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</si>
  <si>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</si>
  <si>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</si>
  <si>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</si>
  <si>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</si>
  <si>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</si>
  <si>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</si>
  <si>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</si>
  <si>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</si>
  <si>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</si>
  <si>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</si>
  <si>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</si>
  <si>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</si>
  <si>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</si>
  <si>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</si>
  <si>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</si>
  <si>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</si>
  <si>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</si>
  <si>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</si>
  <si>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</si>
  <si>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</si>
  <si>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</si>
  <si>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</si>
  <si>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</si>
  <si>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</si>
  <si>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</si>
  <si>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</si>
  <si>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</si>
  <si>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</si>
  <si>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</si>
  <si>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</si>
  <si>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</si>
  <si>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</si>
  <si>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</si>
  <si>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</si>
  <si>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</si>
  <si>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</si>
  <si>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</si>
  <si>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</si>
  <si>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</si>
  <si>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</si>
  <si>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</si>
  <si>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</si>
  <si>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</si>
  <si>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</si>
  <si>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</si>
  <si>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</si>
  <si>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</si>
  <si>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</si>
  <si>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</si>
  <si>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</si>
  <si>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</si>
  <si>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</si>
  <si>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</si>
  <si>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</si>
  <si>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</si>
  <si>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</si>
  <si>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</si>
  <si>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</si>
  <si>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</si>
  <si>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</si>
  <si>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</si>
  <si>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</si>
  <si>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</si>
  <si>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</si>
  <si>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</si>
  <si>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</si>
  <si>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</si>
  <si>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</si>
  <si>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</si>
  <si>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</si>
  <si>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</si>
  <si>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</si>
  <si>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</si>
  <si>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</si>
  <si>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</si>
  <si>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</si>
  <si>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</si>
  <si>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</si>
  <si>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</si>
  <si>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</si>
  <si>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</si>
  <si>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</si>
  <si>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</si>
  <si>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</si>
  <si>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</si>
  <si>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</si>
  <si>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</si>
  <si>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</si>
  <si>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</si>
  <si>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</si>
  <si>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</si>
  <si>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</si>
  <si>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</si>
  <si>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</si>
  <si>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</si>
  <si>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</si>
  <si>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</si>
  <si>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</si>
  <si>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</si>
  <si>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</si>
  <si>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</si>
  <si>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</si>
  <si>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</si>
  <si>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</si>
  <si>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</si>
  <si>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</si>
  <si>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</si>
  <si>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</si>
  <si>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</si>
  <si>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</si>
  <si>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</si>
  <si>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</si>
  <si>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</si>
  <si>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</si>
  <si>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</si>
  <si>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</si>
  <si>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</si>
  <si>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</si>
  <si>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</si>
  <si>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</si>
  <si>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</si>
  <si>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</si>
  <si>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</si>
  <si>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</si>
  <si>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</si>
  <si>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</si>
  <si>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</si>
  <si>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</si>
  <si>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</si>
  <si>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</si>
  <si>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</si>
  <si>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</si>
  <si>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</si>
  <si>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</si>
  <si>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</si>
  <si>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</si>
  <si>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</si>
  <si>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</si>
  <si>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</si>
  <si>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</si>
  <si>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</si>
  <si>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</si>
  <si>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</si>
  <si>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</si>
  <si>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</si>
  <si>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</si>
  <si>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</si>
  <si>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</si>
  <si>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</si>
  <si>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</si>
  <si>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</si>
  <si>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</si>
  <si>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</si>
  <si>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</si>
  <si>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</si>
  <si>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</si>
  <si>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</si>
  <si>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</si>
  <si>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</si>
  <si>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</si>
  <si>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</si>
  <si>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</si>
  <si>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</si>
  <si>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</si>
  <si>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</si>
  <si>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</si>
  <si>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</si>
  <si>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</si>
  <si>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</si>
  <si>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</si>
  <si>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</si>
  <si>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</si>
  <si>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</si>
  <si>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</si>
  <si>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</si>
  <si>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</si>
  <si>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</si>
  <si>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</si>
  <si>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</si>
  <si>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</si>
  <si>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</si>
  <si>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</si>
  <si>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</si>
  <si>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</si>
  <si>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</si>
  <si>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</si>
  <si>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</si>
  <si>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</si>
  <si>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</si>
  <si>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</si>
  <si>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</si>
  <si>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</si>
  <si>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</si>
  <si>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</si>
  <si>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</si>
  <si>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</si>
  <si>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</si>
  <si>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</si>
  <si>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</si>
  <si>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</si>
  <si>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</si>
  <si>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</si>
  <si>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</si>
  <si>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</si>
  <si>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</si>
  <si>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</si>
  <si>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</si>
  <si>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</si>
  <si>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</si>
  <si>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</si>
  <si>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</si>
  <si>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</si>
  <si>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</si>
  <si>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</si>
  <si>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</si>
  <si>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</si>
  <si>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</si>
  <si>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</si>
  <si>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</si>
  <si>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</si>
  <si>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</si>
  <si>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</si>
  <si>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</si>
  <si>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</si>
  <si>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</si>
  <si>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</si>
  <si>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</si>
  <si>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</si>
  <si>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</si>
  <si>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</si>
  <si>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</si>
  <si>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</si>
  <si>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</si>
  <si>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</si>
  <si>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</si>
  <si>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</si>
  <si>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</si>
  <si>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</si>
  <si>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</si>
  <si>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</si>
  <si>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</si>
  <si>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</si>
  <si>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</si>
  <si>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</si>
  <si>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</si>
  <si>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</si>
  <si>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</si>
  <si>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</si>
  <si>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</si>
  <si>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</si>
  <si>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</si>
  <si>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</si>
  <si>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</si>
  <si>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</si>
  <si>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</si>
  <si>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</si>
  <si>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</si>
  <si>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</si>
  <si>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</si>
  <si>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</si>
  <si>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</si>
  <si>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</si>
  <si>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</si>
  <si>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</si>
  <si>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</si>
  <si>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</si>
  <si>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</si>
  <si>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</si>
  <si>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</si>
  <si>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</si>
  <si>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</si>
  <si>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</si>
  <si>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</si>
  <si>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</si>
  <si>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</si>
  <si>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</si>
  <si>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</si>
  <si>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</si>
  <si>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</si>
  <si>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</si>
  <si>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</si>
  <si>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</si>
  <si>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</si>
  <si>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</si>
  <si>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</si>
  <si>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</si>
  <si>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</si>
  <si>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</si>
  <si>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</si>
  <si>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</si>
  <si>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</si>
  <si>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</si>
  <si>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</si>
  <si>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</si>
  <si>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</si>
  <si>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</si>
  <si>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</si>
  <si>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</si>
  <si>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</si>
  <si>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</si>
  <si>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</si>
  <si>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</si>
  <si>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</si>
  <si>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</si>
  <si>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</si>
  <si>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</si>
  <si>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</si>
  <si>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</si>
  <si>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</si>
  <si>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</si>
  <si>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</si>
  <si>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</si>
  <si>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</si>
  <si>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</si>
  <si>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</si>
  <si>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</si>
  <si>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</si>
  <si>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</si>
  <si>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</si>
  <si>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</si>
  <si>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</si>
  <si>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</si>
  <si>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</si>
  <si>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</si>
  <si>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</si>
  <si>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</si>
  <si>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</si>
  <si>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</si>
  <si>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</si>
  <si>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</si>
  <si>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</si>
  <si>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</si>
  <si>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</si>
  <si>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</si>
  <si>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</si>
  <si>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</si>
  <si>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</si>
  <si>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</si>
  <si>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</si>
  <si>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</si>
  <si>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</si>
  <si>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</si>
  <si>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</si>
  <si>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</si>
  <si>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</si>
  <si>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</si>
  <si>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</si>
  <si>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</si>
  <si>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</si>
  <si>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</si>
  <si>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</si>
  <si>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</si>
  <si>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</si>
  <si>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</si>
  <si>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</si>
  <si>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</si>
  <si>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</si>
  <si>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</si>
  <si>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</si>
  <si>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</si>
  <si>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</si>
  <si>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</si>
  <si>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</si>
  <si>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</si>
  <si>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</si>
  <si>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</si>
  <si>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</si>
  <si>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</si>
  <si>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</si>
  <si>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</si>
  <si>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</si>
  <si>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</si>
  <si>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</si>
  <si>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</si>
  <si>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</si>
  <si>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</si>
  <si>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</si>
  <si>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</si>
  <si>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</si>
  <si>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</si>
  <si>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</si>
  <si>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</si>
  <si>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</si>
  <si>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</si>
  <si>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</si>
  <si>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</si>
  <si>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</si>
  <si>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</si>
  <si>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</si>
  <si>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</si>
  <si>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</si>
  <si>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</si>
  <si>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</si>
  <si>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</si>
  <si>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</si>
  <si>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</si>
  <si>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</si>
  <si>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</si>
  <si>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</si>
  <si>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</si>
  <si>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</si>
  <si>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</si>
  <si>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</si>
  <si>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</si>
  <si>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</si>
  <si>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</si>
  <si>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</si>
  <si>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</si>
  <si>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</si>
  <si>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</si>
  <si>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</si>
  <si>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</si>
  <si>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</si>
  <si>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</si>
  <si>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</si>
  <si>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</si>
  <si>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</si>
  <si>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</si>
  <si>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</si>
  <si>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</si>
  <si>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</si>
  <si>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</si>
  <si>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</si>
  <si>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</si>
  <si>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</si>
  <si>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</si>
  <si>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</si>
  <si>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</si>
  <si>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</si>
  <si>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</si>
  <si>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</si>
  <si>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</si>
  <si>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</si>
  <si>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</si>
  <si>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</si>
  <si>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</si>
  <si>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</si>
  <si>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</si>
  <si>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</si>
  <si>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</si>
  <si>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</si>
  <si>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</si>
  <si>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</si>
  <si>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</si>
  <si>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</si>
  <si>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</si>
  <si>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</si>
  <si>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</si>
  <si>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</si>
  <si>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</si>
  <si>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</si>
  <si>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</si>
  <si>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</si>
  <si>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</si>
  <si>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</si>
  <si>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</si>
  <si>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</si>
  <si>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</si>
  <si>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</si>
  <si>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</si>
  <si>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</si>
  <si>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</si>
  <si>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</si>
  <si>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</si>
  <si>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</si>
  <si>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</si>
  <si>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</si>
  <si>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</si>
  <si>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</si>
  <si>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</si>
  <si>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</si>
  <si>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</si>
  <si>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</si>
  <si>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</si>
  <si>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</si>
  <si>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</si>
  <si>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</si>
  <si>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</si>
  <si>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</si>
  <si>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</si>
  <si>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</si>
  <si>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</si>
  <si>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</si>
  <si>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</si>
  <si>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</si>
  <si>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</si>
  <si>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</si>
  <si>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</si>
  <si>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</si>
  <si>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</si>
  <si>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</si>
  <si>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</si>
  <si>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</si>
  <si>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</si>
  <si>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</si>
  <si>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</si>
  <si>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</si>
  <si>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</si>
  <si>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</si>
  <si>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</si>
  <si>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</si>
  <si>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</si>
  <si>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</si>
  <si>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</si>
  <si>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</si>
  <si>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</si>
  <si>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</si>
  <si>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</si>
  <si>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</si>
  <si>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</si>
  <si>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</si>
  <si>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</si>
  <si>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</si>
  <si>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</si>
  <si>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</si>
  <si>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</si>
  <si>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</si>
  <si>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</si>
  <si>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</si>
  <si>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</si>
  <si>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</si>
  <si>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</si>
  <si>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</si>
  <si>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</si>
  <si>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</si>
  <si>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</si>
  <si>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</si>
  <si>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</si>
  <si>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</si>
  <si>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</si>
  <si>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</si>
  <si>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</si>
  <si>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</si>
  <si>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</si>
  <si>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</si>
  <si>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</si>
  <si>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</si>
  <si>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</si>
  <si>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</si>
  <si>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</si>
  <si>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</si>
  <si>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</si>
  <si>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</si>
  <si>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</si>
  <si>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</si>
  <si>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</si>
  <si>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</si>
  <si>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</si>
  <si>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</si>
  <si>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</si>
  <si>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</si>
  <si>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</si>
  <si>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</si>
  <si>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</si>
  <si>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</si>
  <si>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</si>
  <si>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</si>
  <si>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</si>
  <si>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</si>
  <si>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</si>
  <si>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</si>
  <si>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</si>
  <si>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</si>
  <si>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</si>
  <si>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</si>
  <si>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</si>
  <si>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</si>
  <si>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</si>
  <si>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</si>
  <si>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</si>
  <si>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</si>
  <si>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</si>
  <si>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</si>
  <si>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</si>
  <si>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</si>
  <si>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</si>
  <si>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</si>
  <si>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</si>
  <si>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</si>
  <si>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</si>
  <si>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</si>
  <si>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</si>
  <si>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</si>
  <si>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</si>
  <si>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</si>
  <si>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</si>
  <si>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</si>
  <si>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</si>
  <si>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</si>
  <si>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</si>
  <si>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</si>
  <si>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</si>
  <si>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</si>
  <si>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</si>
  <si>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</si>
  <si>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</si>
  <si>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</si>
  <si>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</si>
  <si>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</si>
  <si>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</si>
  <si>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</si>
  <si>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</si>
  <si>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</si>
  <si>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</si>
  <si>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</si>
  <si>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</si>
  <si>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</si>
  <si>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</si>
  <si>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</si>
  <si>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</si>
  <si>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</si>
  <si>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</si>
  <si>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</si>
  <si>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</si>
  <si>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</si>
  <si>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</si>
  <si>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</si>
  <si>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</si>
  <si>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</si>
  <si>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</si>
  <si>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</si>
  <si>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</si>
  <si>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</si>
  <si>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</si>
  <si>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</si>
  <si>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</si>
  <si>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</si>
  <si>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</si>
  <si>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</si>
  <si>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</si>
  <si>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</si>
  <si>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</si>
  <si>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</si>
  <si>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</si>
  <si>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</si>
  <si>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</si>
  <si>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</si>
  <si>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</si>
  <si>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</si>
  <si>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</si>
  <si>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</si>
  <si>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</si>
  <si>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</si>
  <si>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</si>
  <si>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</si>
  <si>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</si>
  <si>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</si>
  <si>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</si>
  <si>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</si>
  <si>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</si>
  <si>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</si>
  <si>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</si>
  <si>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</si>
  <si>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</si>
  <si>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</si>
  <si>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</si>
  <si>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</si>
  <si>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</si>
  <si>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</si>
  <si>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</si>
  <si>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</si>
  <si>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</si>
  <si>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</si>
  <si>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</si>
  <si>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</si>
  <si>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</si>
  <si>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</si>
  <si>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</si>
  <si>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</si>
  <si>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</si>
  <si>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</si>
  <si>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</si>
  <si>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</si>
  <si>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</si>
  <si>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</si>
  <si>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</si>
  <si>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</si>
  <si>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</si>
  <si>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</si>
  <si>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</si>
  <si>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</si>
  <si>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</si>
  <si>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</si>
  <si>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</si>
  <si>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</si>
  <si>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</si>
  <si>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</si>
  <si>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</si>
  <si>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</si>
  <si>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</si>
  <si>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</si>
  <si>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</si>
  <si>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</si>
  <si>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</si>
  <si>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</si>
  <si>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</si>
  <si>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</si>
  <si>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</si>
  <si>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</si>
  <si>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</si>
  <si>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</si>
  <si>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</si>
  <si>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</si>
  <si>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</si>
  <si>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</si>
  <si>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</si>
  <si>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</si>
  <si>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</si>
  <si>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</si>
  <si>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</si>
  <si>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</si>
  <si>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</si>
  <si>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</si>
  <si>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</si>
  <si>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</si>
  <si>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</si>
  <si>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</si>
  <si>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</si>
  <si>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</si>
  <si>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</si>
  <si>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</si>
  <si>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</si>
  <si>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</si>
  <si>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</si>
  <si>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</si>
  <si>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</si>
  <si>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</si>
  <si>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</si>
  <si>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</si>
  <si>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</si>
  <si>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</si>
  <si>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</si>
  <si>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</si>
  <si>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</si>
  <si>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</si>
  <si>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</si>
  <si>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</si>
  <si>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</si>
  <si>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</si>
  <si>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</si>
  <si>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</si>
  <si>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</si>
  <si>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</si>
  <si>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</si>
  <si>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</si>
  <si>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</si>
  <si>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</si>
  <si>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</si>
  <si>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</si>
  <si>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</si>
  <si>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</si>
  <si>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</si>
  <si>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</si>
  <si>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</si>
  <si>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</si>
  <si>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</si>
  <si>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</si>
  <si>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</si>
  <si>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</si>
  <si>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</si>
  <si>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</si>
  <si>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</si>
  <si>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</si>
  <si>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</si>
  <si>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</si>
  <si>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</si>
  <si>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</si>
  <si>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</si>
  <si>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</si>
  <si>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</si>
  <si>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</si>
  <si>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</si>
  <si>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</si>
  <si>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</si>
  <si>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</si>
  <si>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</si>
  <si>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</si>
  <si>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</si>
  <si>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</si>
  <si>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</si>
  <si>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</si>
  <si>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</si>
  <si>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</si>
  <si>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</si>
  <si>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</si>
  <si>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</si>
  <si>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</si>
  <si>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</si>
  <si>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</si>
  <si>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</si>
  <si>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</si>
  <si>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</si>
  <si>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</si>
  <si>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</si>
  <si>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</si>
  <si>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</si>
  <si>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</si>
  <si>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</si>
  <si>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</si>
  <si>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</si>
  <si>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</si>
  <si>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</si>
  <si>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</si>
  <si>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</si>
  <si>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</si>
  <si>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</si>
  <si>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</si>
  <si>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</si>
  <si>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</si>
  <si>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</si>
  <si>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</si>
  <si>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</si>
  <si>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</si>
  <si>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</si>
  <si>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</si>
  <si>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</si>
  <si>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</si>
  <si>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</si>
  <si>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</si>
  <si>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</si>
  <si>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</si>
  <si>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</si>
  <si>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</si>
  <si>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</si>
  <si>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</si>
  <si>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</si>
  <si>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</si>
  <si>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</si>
  <si>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</si>
  <si>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</si>
  <si>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</si>
  <si>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</si>
  <si>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</si>
  <si>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</si>
  <si>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</si>
  <si>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</si>
  <si>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</si>
  <si>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</si>
  <si>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</si>
  <si>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</si>
  <si>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</si>
  <si>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</si>
  <si>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</si>
  <si>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</si>
  <si>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</si>
  <si>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</si>
  <si>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</si>
  <si>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</si>
  <si>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</si>
  <si>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</si>
  <si>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</si>
  <si>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</si>
  <si>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</si>
  <si>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</si>
  <si>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</si>
  <si>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</si>
  <si>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</si>
  <si>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</si>
  <si>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</si>
  <si>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</si>
  <si>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</si>
  <si>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</si>
  <si>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</si>
  <si>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</si>
  <si>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</si>
  <si>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</si>
  <si>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</si>
  <si>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</si>
  <si>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</si>
  <si>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</si>
  <si>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</si>
  <si>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</si>
  <si>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</si>
  <si>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</si>
  <si>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</si>
  <si>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</si>
  <si>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</si>
  <si>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</si>
  <si>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</si>
  <si>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</si>
  <si>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</si>
  <si>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</si>
  <si>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</si>
  <si>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</si>
  <si>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</si>
  <si>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</si>
  <si>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</si>
  <si>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</si>
  <si>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</si>
  <si>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</si>
  <si>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</si>
  <si>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</si>
  <si>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</si>
  <si>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</si>
  <si>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</si>
  <si>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</si>
  <si>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</si>
  <si>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</si>
  <si>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</si>
  <si>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</si>
  <si>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</si>
  <si>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</si>
  <si>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</si>
  <si>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</si>
  <si>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</si>
  <si>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</si>
  <si>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</si>
  <si>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</si>
  <si>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</si>
  <si>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</si>
  <si>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</si>
  <si>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</si>
  <si>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</si>
  <si>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</si>
  <si>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</si>
  <si>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</si>
  <si>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</si>
  <si>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</si>
  <si>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</si>
  <si>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</si>
  <si>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</si>
  <si>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</si>
  <si>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</si>
  <si>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</si>
  <si>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</si>
  <si>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</si>
  <si>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</si>
  <si>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</si>
  <si>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</si>
  <si>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</si>
  <si>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</si>
  <si>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</si>
  <si>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</si>
  <si>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</si>
  <si>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</si>
  <si>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</si>
  <si>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</si>
  <si>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</si>
  <si>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</si>
  <si>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</si>
  <si>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</si>
  <si>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</si>
  <si>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</si>
  <si>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</si>
  <si>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</si>
  <si>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</si>
  <si>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</si>
  <si>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</si>
  <si>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</si>
  <si>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</si>
  <si>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</si>
  <si>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</si>
  <si>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</si>
  <si>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</si>
  <si>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</si>
  <si>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</si>
  <si>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</si>
  <si>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</si>
  <si>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</si>
  <si>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</si>
  <si>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</si>
  <si>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</si>
  <si>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</si>
  <si>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</si>
  <si>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</si>
  <si>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</si>
  <si>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</si>
  <si>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</si>
  <si>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</si>
  <si>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</si>
  <si>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</si>
  <si>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</si>
  <si>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</si>
  <si>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</si>
  <si>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</si>
  <si>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</si>
  <si>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</si>
  <si>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</si>
  <si>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</si>
  <si>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</si>
  <si>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</si>
  <si>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</si>
  <si>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</si>
  <si>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</si>
  <si>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</si>
  <si>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</si>
  <si>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</si>
  <si>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</si>
  <si>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</si>
  <si>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</si>
  <si>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</si>
  <si>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</si>
  <si>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</si>
  <si>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</si>
  <si>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</si>
  <si>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</si>
  <si>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</si>
  <si>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</si>
  <si>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</si>
  <si>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</si>
  <si>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</si>
  <si>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</si>
  <si>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</si>
  <si>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</si>
  <si>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</si>
  <si>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</si>
  <si>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</si>
  <si>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</si>
  <si>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</si>
  <si>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</si>
  <si>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</si>
  <si>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</si>
  <si>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</si>
  <si>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</si>
  <si>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</si>
  <si>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</si>
  <si>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</si>
  <si>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</si>
  <si>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</si>
  <si>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</si>
  <si>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</si>
  <si>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</si>
  <si>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</si>
  <si>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</si>
  <si>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</si>
  <si>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</si>
  <si>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</si>
  <si>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</si>
  <si>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</si>
  <si>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</si>
  <si>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</si>
  <si>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</si>
  <si>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</si>
  <si>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</si>
  <si>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</si>
  <si>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</si>
  <si>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</si>
  <si>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</si>
  <si>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</si>
  <si>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</si>
  <si>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</si>
  <si>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</si>
  <si>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</si>
  <si>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</si>
  <si>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</si>
  <si>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</si>
  <si>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</si>
  <si>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</si>
  <si>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</si>
  <si>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</si>
  <si>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</si>
  <si>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</si>
  <si>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</si>
  <si>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</si>
  <si>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</si>
  <si>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</si>
  <si>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</si>
  <si>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</si>
  <si>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</si>
  <si>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</si>
  <si>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</si>
  <si>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</si>
  <si>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</si>
  <si>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</si>
  <si>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</si>
  <si>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</si>
  <si>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</si>
  <si>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</si>
  <si>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</si>
  <si>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</si>
  <si>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</si>
  <si>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</si>
  <si>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</si>
  <si>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</si>
  <si>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</si>
  <si>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</si>
  <si>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</si>
  <si>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</si>
  <si>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</si>
  <si>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</si>
  <si>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</si>
  <si>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</si>
  <si>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</si>
  <si>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</si>
  <si>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</si>
  <si>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</si>
  <si>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</si>
  <si>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</si>
  <si>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</si>
  <si>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</si>
  <si>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</si>
  <si>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</si>
  <si>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</si>
  <si>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</si>
  <si>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</si>
  <si>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</si>
  <si>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</si>
  <si>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</si>
  <si>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</si>
  <si>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</si>
  <si>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</si>
  <si>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</si>
  <si>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</si>
  <si>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</si>
  <si>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</si>
  <si>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</si>
  <si>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</si>
  <si>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</si>
  <si>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</si>
  <si>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</si>
  <si>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</si>
  <si>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</si>
  <si>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</si>
  <si>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</si>
  <si>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</si>
  <si>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</si>
  <si>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</si>
  <si>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</si>
  <si>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</si>
  <si>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</si>
  <si>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</si>
  <si>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</si>
  <si>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</si>
  <si>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</si>
  <si>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</si>
  <si>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</si>
  <si>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</si>
  <si>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</si>
  <si>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</si>
  <si>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</si>
  <si>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</si>
  <si>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</si>
  <si>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</si>
  <si>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</si>
  <si>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</si>
  <si>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</si>
  <si>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</si>
  <si>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</si>
  <si>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</si>
  <si>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</si>
  <si>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</si>
  <si>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</si>
  <si>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</si>
  <si>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</si>
  <si>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</si>
  <si>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</si>
  <si>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</si>
  <si>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</si>
  <si>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</si>
  <si>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</si>
  <si>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</si>
  <si>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</si>
  <si>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</si>
  <si>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</si>
  <si>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</si>
  <si>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</si>
  <si>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</si>
  <si>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</si>
  <si>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</si>
  <si>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</si>
  <si>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</si>
  <si>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</si>
  <si>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</si>
  <si>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</si>
  <si>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</si>
  <si>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</si>
  <si>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</si>
  <si>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</si>
  <si>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</si>
  <si>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</si>
  <si>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</si>
  <si>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</si>
  <si>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</si>
  <si>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</si>
  <si>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</si>
  <si>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</si>
  <si>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</si>
  <si>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</si>
  <si>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</si>
  <si>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</si>
  <si>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</si>
  <si>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</si>
  <si>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</si>
  <si>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</si>
  <si>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</si>
  <si>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</si>
  <si>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</si>
  <si>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</si>
  <si>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</si>
  <si>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</si>
  <si>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</si>
  <si>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</si>
  <si>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</si>
  <si>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</si>
  <si>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</si>
  <si>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</si>
  <si>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</si>
  <si>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</si>
  <si>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</si>
  <si>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</si>
  <si>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</si>
  <si>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</si>
  <si>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</si>
  <si>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</si>
  <si>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</si>
  <si>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</si>
  <si>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</si>
  <si>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</si>
  <si>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</si>
  <si>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</si>
  <si>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</si>
  <si>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</si>
  <si>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</si>
  <si>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</si>
  <si>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</si>
  <si>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</si>
  <si>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</si>
  <si>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</si>
  <si>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</si>
  <si>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</si>
  <si>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</si>
  <si>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</si>
  <si>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</si>
  <si>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</si>
  <si>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</si>
  <si>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</si>
  <si>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</si>
  <si>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</si>
  <si>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</si>
  <si>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</si>
  <si>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</si>
  <si>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</si>
  <si>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</si>
  <si>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</si>
  <si>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</si>
  <si>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</si>
  <si>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</si>
  <si>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</si>
  <si>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</si>
  <si>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</si>
  <si>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</si>
  <si>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</si>
  <si>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</si>
  <si>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</si>
  <si>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</si>
  <si>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</si>
  <si>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</si>
  <si>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</si>
  <si>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</si>
  <si>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</si>
  <si>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</si>
  <si>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</si>
  <si>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</si>
  <si>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</si>
  <si>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</si>
  <si>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</si>
  <si>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</si>
  <si>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</si>
  <si>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</si>
  <si>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</si>
  <si>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</si>
  <si>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</si>
  <si>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</si>
  <si>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</si>
  <si>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</si>
  <si>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</si>
  <si>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</si>
  <si>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</si>
  <si>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</si>
  <si>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</si>
  <si>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</si>
  <si>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</si>
  <si>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</si>
  <si>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</si>
  <si>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</si>
  <si>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</si>
  <si>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</si>
  <si>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</si>
  <si>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</si>
  <si>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</si>
  <si>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</si>
  <si>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</si>
  <si>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</si>
  <si>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</si>
  <si>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</si>
  <si>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</si>
  <si>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</si>
  <si>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</si>
  <si>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</si>
  <si>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</si>
  <si>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</si>
  <si>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</si>
  <si>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</si>
  <si>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</si>
  <si>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</si>
  <si>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</si>
  <si>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</si>
  <si>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</si>
  <si>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</si>
  <si>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</si>
  <si>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</si>
  <si>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</si>
  <si>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</si>
  <si>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</si>
  <si>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</si>
  <si>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</si>
  <si>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</si>
  <si>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</si>
  <si>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</si>
  <si>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</si>
  <si>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</si>
  <si>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</si>
  <si>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</si>
  <si>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</si>
  <si>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</si>
  <si>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</si>
  <si>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</si>
  <si>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</si>
  <si>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</si>
  <si>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</si>
  <si>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</si>
  <si>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</si>
  <si>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</si>
  <si>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</si>
  <si>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</si>
  <si>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</si>
  <si>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</si>
  <si>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</si>
  <si>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</si>
  <si>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</si>
  <si>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</si>
  <si>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</si>
  <si>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</si>
  <si>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</si>
  <si>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</si>
  <si>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</si>
  <si>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</si>
  <si>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</si>
  <si>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</si>
  <si>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</si>
  <si>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</si>
  <si>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</si>
  <si>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</si>
  <si>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</si>
  <si>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</si>
  <si>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</si>
  <si>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</si>
  <si>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</si>
  <si>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</si>
  <si>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</si>
  <si>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</si>
  <si>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</si>
  <si>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</si>
  <si>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</si>
  <si>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</si>
  <si>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</si>
  <si>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</si>
  <si>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</si>
  <si>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</si>
  <si>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</si>
  <si>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</si>
  <si>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</si>
  <si>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</si>
  <si>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</si>
  <si>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</si>
  <si>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</si>
  <si>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</si>
  <si>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</si>
  <si>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</si>
  <si>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</si>
  <si>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</si>
  <si>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</si>
  <si>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</si>
  <si>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</si>
  <si>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</si>
  <si>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</si>
  <si>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</si>
  <si>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</si>
  <si>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</si>
  <si>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</si>
  <si>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</si>
  <si>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</si>
  <si>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</si>
  <si>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</si>
  <si>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</si>
  <si>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</si>
  <si>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</si>
  <si>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</si>
  <si>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</si>
  <si>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</si>
  <si>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</si>
  <si>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</si>
  <si>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</si>
  <si>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</si>
  <si>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</si>
  <si>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</si>
  <si>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</si>
  <si>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</si>
  <si>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</si>
  <si>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</si>
  <si>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</si>
  <si>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</si>
  <si>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</si>
  <si>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</si>
  <si>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</si>
  <si>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</si>
  <si>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</si>
  <si>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</si>
  <si>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</si>
  <si>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</si>
  <si>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</si>
  <si>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</si>
  <si>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</si>
  <si>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</si>
  <si>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</si>
  <si>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</si>
  <si>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</si>
  <si>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</si>
  <si>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</si>
  <si>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</si>
  <si>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</si>
  <si>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</si>
  <si>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</si>
  <si>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</si>
  <si>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</si>
  <si>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</si>
  <si>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</si>
  <si>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</si>
  <si>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</si>
  <si>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</si>
  <si>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</si>
  <si>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</si>
  <si>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</si>
  <si>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</si>
  <si>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</si>
  <si>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</si>
  <si>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</si>
  <si>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</si>
  <si>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</si>
  <si>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</si>
  <si>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</si>
  <si>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</si>
  <si>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</si>
  <si>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</si>
  <si>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</si>
  <si>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</si>
  <si>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</si>
  <si>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</si>
  <si>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</si>
  <si>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</si>
  <si>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</si>
  <si>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</si>
  <si>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</si>
  <si>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</si>
  <si>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</si>
  <si>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</si>
  <si>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</si>
  <si>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</si>
  <si>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</si>
  <si>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</si>
  <si>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</si>
  <si>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</si>
  <si>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</si>
  <si>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</si>
  <si>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</si>
  <si>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</si>
  <si>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</si>
  <si>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</si>
  <si>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</si>
  <si>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</si>
  <si>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</si>
  <si>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</si>
  <si>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</si>
  <si>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</si>
  <si>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</si>
  <si>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</si>
  <si>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</si>
  <si>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</si>
  <si>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</si>
  <si>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</si>
  <si>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</si>
  <si>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</si>
  <si>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</si>
  <si>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</si>
  <si>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</si>
  <si>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</si>
  <si>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</si>
  <si>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</si>
  <si>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</si>
  <si>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</si>
  <si>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</si>
  <si>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</si>
  <si>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</si>
  <si>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</si>
  <si>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</si>
  <si>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</si>
  <si>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</si>
  <si>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</si>
  <si>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</si>
  <si>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</si>
  <si>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</si>
  <si>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</si>
  <si>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</si>
  <si>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</si>
  <si>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</si>
  <si>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</si>
  <si>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</si>
  <si>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</si>
  <si>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</si>
  <si>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</si>
  <si>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</si>
  <si>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</si>
  <si>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</si>
  <si>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</si>
  <si>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</si>
  <si>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</si>
  <si>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</si>
  <si>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</si>
  <si>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</si>
  <si>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</si>
  <si>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</si>
  <si>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</si>
  <si>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</si>
  <si>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</si>
  <si>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</si>
  <si>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</si>
  <si>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</si>
  <si>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</si>
  <si>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</si>
  <si>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</si>
  <si>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</si>
  <si>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</si>
  <si>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</si>
  <si>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</si>
  <si>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</si>
  <si>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</si>
  <si>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</si>
  <si>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</si>
  <si>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</si>
  <si>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</si>
  <si>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</si>
  <si>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</si>
  <si>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</si>
  <si>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</si>
  <si>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</si>
  <si>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</si>
  <si>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</si>
  <si>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</si>
  <si>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</si>
  <si>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</si>
  <si>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</si>
  <si>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</si>
  <si>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</si>
  <si>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</si>
  <si>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</si>
  <si>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</si>
  <si>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</si>
  <si>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</si>
  <si>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</si>
  <si>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</si>
  <si>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</si>
  <si>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</si>
  <si>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</si>
  <si>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</si>
  <si>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</si>
  <si>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</si>
  <si>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</si>
  <si>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</si>
  <si>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</si>
  <si>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</si>
  <si>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</si>
  <si>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</si>
  <si>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</si>
  <si>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</si>
  <si>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</si>
  <si>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</si>
  <si>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</si>
  <si>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</si>
  <si>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</si>
  <si>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</si>
  <si>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</si>
  <si>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</si>
  <si>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</si>
  <si>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</si>
  <si>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</si>
  <si>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</si>
  <si>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</si>
  <si>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</si>
  <si>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</si>
  <si>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</si>
  <si>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</si>
  <si>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</si>
  <si>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</si>
  <si>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</si>
  <si>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</si>
  <si>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</si>
  <si>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</si>
  <si>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</si>
  <si>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</si>
  <si>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</si>
  <si>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</si>
  <si>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</si>
  <si>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</si>
  <si>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</si>
  <si>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</si>
  <si>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</si>
  <si>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</si>
  <si>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</si>
  <si>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</si>
  <si>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</si>
  <si>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</si>
  <si>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</si>
  <si>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</si>
  <si>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</si>
  <si>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</si>
  <si>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</si>
  <si>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</si>
  <si>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</si>
  <si>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</si>
  <si>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</si>
  <si>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</si>
  <si>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</si>
  <si>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</si>
  <si>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</si>
  <si>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</si>
  <si>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</si>
  <si>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</si>
  <si>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</si>
  <si>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</si>
  <si>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</si>
  <si>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</si>
  <si>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</si>
  <si>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</si>
  <si>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</si>
  <si>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</si>
  <si>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</si>
  <si>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</si>
  <si>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</si>
  <si>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</si>
  <si>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</si>
  <si>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</si>
  <si>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</si>
  <si>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</si>
  <si>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</si>
  <si>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</si>
  <si>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</si>
  <si>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</si>
  <si>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</si>
  <si>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</si>
  <si>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</si>
  <si>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</si>
  <si>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</si>
  <si>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</si>
  <si>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</si>
  <si>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</si>
  <si>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</si>
  <si>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</si>
  <si>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</si>
  <si>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</si>
  <si>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</si>
  <si>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</si>
  <si>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</si>
  <si>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</si>
  <si>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</si>
  <si>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</si>
  <si>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</si>
  <si>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</si>
  <si>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</si>
  <si>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</si>
  <si>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</si>
  <si>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</si>
  <si>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</si>
  <si>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</si>
  <si>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</si>
  <si>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</si>
  <si>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</si>
  <si>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</si>
  <si>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</si>
  <si>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</si>
  <si>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</si>
  <si>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</si>
  <si>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</si>
  <si>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</si>
  <si>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</si>
  <si>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</si>
  <si>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</si>
  <si>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</si>
  <si>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</si>
  <si>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</si>
  <si>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</si>
  <si>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</si>
  <si>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</si>
  <si>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</si>
  <si>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</si>
  <si>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</si>
  <si>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</si>
  <si>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</si>
  <si>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</si>
  <si>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</si>
  <si>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</si>
  <si>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</si>
  <si>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</si>
  <si>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</si>
  <si>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</si>
  <si>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</si>
  <si>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</si>
  <si>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</si>
  <si>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</si>
  <si>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</si>
  <si>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</si>
  <si>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</si>
  <si>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</si>
  <si>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</si>
  <si>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</si>
  <si>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</si>
  <si>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</si>
  <si>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</si>
  <si>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</si>
  <si>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</si>
  <si>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</si>
  <si>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</si>
  <si>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</si>
  <si>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</si>
  <si>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</si>
  <si>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</si>
  <si>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</si>
  <si>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</si>
  <si>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</si>
  <si>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</si>
  <si>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</si>
  <si>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</si>
  <si>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</si>
  <si>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</si>
  <si>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</si>
  <si>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</si>
  <si>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</si>
  <si>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</si>
  <si>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</si>
  <si>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</si>
  <si>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</si>
  <si>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</si>
  <si>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</si>
  <si>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</si>
  <si>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</si>
  <si>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</si>
  <si>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</si>
  <si>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</si>
  <si>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</si>
  <si>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</si>
  <si>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</si>
  <si>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</si>
  <si>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</si>
  <si>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</si>
  <si>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</si>
  <si>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</si>
  <si>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</si>
  <si>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</si>
  <si>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</si>
  <si>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</si>
  <si>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</si>
  <si>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</si>
  <si>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</si>
  <si>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</si>
  <si>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</si>
  <si>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</si>
  <si>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</si>
  <si>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</si>
  <si>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</si>
  <si>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</si>
  <si>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</si>
  <si>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</si>
  <si>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</si>
  <si>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</si>
  <si>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</si>
  <si>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</si>
  <si>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</si>
  <si>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</si>
  <si>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</si>
  <si>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</si>
  <si>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</si>
  <si>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</si>
  <si>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</si>
  <si>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</si>
  <si>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</si>
  <si>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</si>
  <si>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</si>
  <si>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</si>
  <si>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</si>
  <si>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</si>
  <si>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</si>
  <si>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</si>
  <si>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</si>
  <si>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</si>
  <si>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</si>
  <si>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</si>
  <si>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</si>
  <si>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</si>
  <si>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</si>
  <si>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</si>
  <si>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</si>
  <si>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</si>
  <si>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</si>
  <si>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</si>
  <si>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</si>
  <si>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</si>
  <si>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</si>
  <si>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</si>
  <si>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</si>
  <si>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</si>
  <si>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</si>
  <si>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</si>
  <si>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</si>
  <si>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</si>
  <si>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</si>
  <si>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</si>
  <si>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</si>
  <si>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</si>
  <si>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</si>
  <si>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</si>
  <si>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</si>
  <si>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</si>
  <si>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</si>
  <si>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</si>
  <si>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</si>
  <si>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</si>
  <si>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</si>
  <si>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</si>
  <si>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</si>
  <si>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</si>
  <si>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</si>
  <si>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</si>
  <si>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</si>
  <si>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</si>
  <si>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</si>
  <si>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</si>
  <si>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</si>
  <si>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</si>
  <si>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</si>
  <si>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</si>
  <si>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</si>
  <si>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</si>
  <si>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</si>
  <si>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</si>
  <si>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</si>
  <si>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</si>
  <si>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</si>
  <si>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</si>
  <si>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</si>
  <si>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</si>
  <si>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</si>
  <si>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</si>
  <si>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</si>
  <si>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</si>
  <si>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</si>
  <si>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</si>
  <si>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</si>
  <si>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</si>
  <si>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</si>
  <si>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</si>
  <si>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</si>
  <si>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</si>
  <si>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</si>
  <si>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</si>
  <si>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</si>
  <si>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</si>
  <si>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</si>
  <si>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</si>
  <si>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</si>
  <si>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</si>
  <si>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</si>
  <si>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</si>
  <si>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</si>
  <si>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</si>
  <si>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</si>
  <si>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</si>
  <si>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</si>
  <si>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</si>
  <si>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</si>
  <si>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</si>
  <si>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</si>
  <si>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</si>
  <si>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</si>
  <si>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</si>
  <si>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</si>
  <si>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</si>
  <si>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</si>
  <si>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</si>
  <si>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</si>
  <si>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</si>
  <si>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</si>
  <si>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</si>
  <si>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</si>
  <si>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</si>
  <si>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</si>
  <si>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</si>
  <si>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</si>
  <si>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</si>
  <si>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</si>
  <si>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</si>
  <si>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</si>
  <si>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</si>
  <si>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</si>
  <si>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</si>
  <si>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</si>
  <si>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</si>
  <si>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</si>
  <si>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</si>
  <si>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</si>
  <si>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</si>
  <si>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</si>
  <si>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</si>
  <si>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</si>
  <si>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</si>
  <si>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</si>
  <si>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</si>
  <si>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</si>
  <si>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</si>
  <si>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</si>
  <si>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</si>
  <si>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</si>
  <si>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</si>
  <si>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</si>
  <si>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</si>
  <si>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</si>
  <si>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</si>
  <si>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</si>
  <si>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</si>
  <si>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</si>
  <si>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</si>
  <si>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</si>
  <si>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</si>
  <si>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</si>
  <si>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</si>
  <si>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</si>
  <si>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</si>
  <si>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</si>
  <si>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</si>
  <si>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</si>
  <si>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</si>
  <si>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</si>
  <si>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</si>
  <si>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</si>
  <si>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</si>
  <si>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</si>
  <si>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</si>
  <si>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</si>
  <si>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</si>
  <si>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</si>
  <si>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</si>
  <si>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</si>
  <si>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</si>
  <si>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</si>
  <si>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</si>
  <si>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</si>
  <si>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</si>
  <si>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</si>
  <si>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</si>
  <si>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</si>
  <si>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</si>
  <si>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</si>
  <si>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</si>
  <si>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</si>
  <si>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</si>
  <si>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</si>
  <si>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</si>
  <si>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</si>
  <si>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</si>
  <si>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</si>
  <si>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</si>
  <si>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</si>
  <si>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</si>
  <si>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</si>
  <si>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</si>
  <si>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</si>
  <si>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</si>
  <si>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</si>
  <si>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</si>
  <si>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</si>
  <si>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</si>
  <si>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</si>
  <si>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</si>
  <si>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</si>
  <si>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</si>
  <si>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</si>
  <si>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</si>
  <si>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</si>
  <si>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</si>
  <si>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</si>
  <si>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</si>
  <si>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</si>
  <si>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</si>
  <si>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</si>
  <si>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</si>
  <si>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</si>
  <si>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</si>
  <si>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</si>
  <si>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</si>
  <si>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</si>
  <si>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</si>
  <si>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</si>
  <si>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</si>
  <si>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</si>
  <si>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</si>
  <si>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</si>
  <si>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</si>
  <si>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</si>
  <si>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</si>
  <si>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</si>
  <si>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</si>
  <si>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</si>
  <si>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</si>
  <si>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</si>
  <si>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</si>
  <si>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</si>
  <si>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</si>
  <si>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</si>
  <si>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</si>
  <si>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</si>
  <si>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</si>
  <si>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</si>
  <si>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</si>
  <si>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</si>
  <si>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</si>
  <si>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</si>
  <si>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</si>
  <si>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</si>
  <si>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</si>
  <si>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</si>
  <si>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</si>
  <si>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</si>
  <si>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</si>
  <si>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</si>
  <si>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</si>
  <si>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</si>
  <si>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</si>
  <si>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</si>
  <si>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</si>
  <si>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</si>
  <si>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</si>
  <si>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</si>
  <si>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</si>
  <si>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</si>
  <si>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</si>
  <si>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</si>
  <si>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</si>
  <si>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</si>
  <si>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</si>
  <si>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</si>
  <si>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</si>
  <si>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</si>
  <si>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</si>
  <si>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</si>
  <si>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</si>
  <si>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</si>
  <si>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</si>
  <si>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</si>
  <si>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</si>
  <si>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</si>
  <si>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</si>
  <si>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</si>
  <si>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</si>
  <si>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</si>
  <si>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</si>
  <si>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</si>
  <si>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</si>
  <si>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</si>
  <si>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</si>
  <si>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</si>
  <si>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</si>
  <si>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</si>
  <si>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</si>
  <si>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</si>
  <si>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</si>
  <si>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</si>
  <si>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</si>
  <si>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</si>
  <si>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</si>
  <si>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</si>
  <si>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</si>
  <si>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</si>
  <si>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</si>
  <si>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</si>
  <si>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</si>
  <si>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</si>
  <si>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</si>
  <si>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</si>
  <si>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</si>
  <si>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</si>
  <si>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</si>
  <si>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</si>
  <si>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</si>
  <si>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</si>
  <si>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</si>
  <si>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</si>
  <si>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</si>
  <si>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</si>
  <si>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</si>
  <si>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</si>
  <si>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</si>
  <si>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</si>
  <si>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</si>
  <si>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</si>
  <si>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</si>
  <si>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</si>
  <si>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</si>
  <si>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</si>
  <si>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</si>
  <si>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</si>
  <si>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</si>
  <si>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</si>
  <si>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</si>
  <si>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</si>
  <si>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</si>
  <si>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</si>
  <si>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</si>
  <si>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</si>
  <si>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</si>
  <si>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</si>
  <si>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</si>
  <si>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</si>
  <si>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</si>
  <si>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</si>
  <si>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</si>
  <si>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</si>
  <si>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</si>
  <si>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</si>
  <si>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</si>
  <si>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</si>
  <si>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</si>
  <si>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</si>
  <si>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</si>
  <si>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</si>
  <si>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</si>
  <si>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</si>
  <si>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</si>
  <si>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</si>
  <si>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</si>
  <si>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</si>
  <si>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</si>
  <si>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</si>
  <si>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</si>
  <si>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</si>
  <si>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</si>
  <si>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</si>
  <si>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</si>
  <si>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</si>
  <si>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</si>
  <si>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</si>
  <si>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</si>
  <si>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</si>
  <si>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</si>
  <si>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</si>
  <si>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</si>
  <si>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</si>
  <si>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</si>
  <si>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</si>
  <si>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</si>
  <si>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</si>
  <si>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</si>
  <si>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</si>
  <si>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</si>
  <si>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</si>
  <si>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</si>
  <si>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</si>
  <si>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</si>
  <si>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</si>
  <si>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</si>
  <si>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</si>
  <si>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</si>
  <si>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</si>
  <si>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</si>
  <si>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</si>
  <si>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</si>
  <si>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</si>
  <si>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</si>
  <si>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</si>
  <si>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</si>
  <si>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</si>
  <si>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</si>
  <si>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</si>
  <si>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</si>
  <si>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</si>
  <si>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</si>
  <si>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</si>
  <si>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</si>
  <si>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</si>
  <si>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</si>
  <si>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</si>
  <si>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</si>
  <si>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</si>
  <si>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</si>
  <si>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</si>
  <si>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</si>
  <si>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</si>
  <si>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</si>
  <si>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</si>
  <si>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</si>
  <si>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</si>
  <si>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</si>
  <si>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</si>
  <si>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</si>
  <si>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</si>
  <si>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</si>
  <si>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</si>
  <si>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</si>
  <si>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</si>
  <si>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</si>
  <si>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</si>
  <si>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</si>
  <si>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</si>
  <si>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</si>
  <si>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</si>
  <si>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</si>
  <si>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</si>
  <si>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</si>
  <si>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</si>
  <si>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</si>
  <si>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</si>
  <si>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</si>
  <si>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</si>
  <si>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</si>
  <si>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</si>
  <si>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</si>
  <si>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</si>
  <si>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</si>
  <si>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</si>
  <si>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</si>
  <si>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</si>
  <si>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</si>
  <si>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</si>
  <si>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</si>
  <si>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</si>
  <si>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</si>
  <si>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</si>
  <si>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</si>
  <si>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</si>
  <si>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</si>
  <si>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</si>
  <si>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</si>
  <si>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</si>
  <si>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</si>
  <si>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</si>
  <si>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</si>
  <si>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</si>
  <si>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</si>
  <si>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</si>
  <si>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</si>
  <si>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</si>
  <si>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</si>
  <si>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</si>
  <si>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</si>
  <si>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</si>
  <si>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</si>
  <si>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</si>
  <si>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</si>
  <si>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</si>
  <si>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</si>
  <si>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</si>
  <si>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</si>
  <si>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</si>
  <si>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</si>
  <si>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</si>
  <si>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</si>
  <si>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</si>
  <si>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</si>
  <si>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</si>
  <si>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</si>
  <si>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</si>
  <si>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</si>
  <si>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</si>
  <si>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</si>
  <si>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</si>
  <si>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</si>
  <si>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</si>
  <si>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</si>
  <si>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</si>
  <si>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</si>
  <si>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</si>
  <si>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</si>
  <si>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</si>
  <si>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</si>
  <si>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</si>
  <si>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</si>
  <si>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</si>
  <si>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</si>
  <si>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</si>
  <si>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</si>
  <si>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</si>
  <si>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</si>
  <si>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</si>
  <si>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</si>
  <si>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</si>
  <si>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</si>
  <si>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</si>
  <si>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</si>
  <si>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</si>
  <si>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</si>
  <si>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</si>
  <si>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</si>
  <si>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</si>
  <si>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</si>
  <si>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</si>
  <si>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</si>
  <si>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</si>
  <si>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</si>
  <si>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</si>
  <si>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</si>
  <si>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</si>
  <si>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</si>
  <si>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</si>
  <si>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</si>
  <si>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</si>
  <si>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</si>
  <si>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</si>
  <si>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</si>
  <si>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</si>
  <si>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</si>
  <si>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</si>
  <si>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</si>
  <si>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</si>
  <si>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</si>
  <si>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</si>
  <si>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</si>
  <si>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</si>
  <si>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</si>
  <si>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</si>
  <si>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</si>
  <si>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</si>
  <si>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</si>
  <si>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</si>
  <si>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</si>
  <si>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</si>
  <si>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</si>
  <si>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</si>
  <si>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</si>
  <si>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</si>
  <si>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</si>
  <si>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</si>
  <si>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</si>
  <si>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</si>
  <si>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</si>
  <si>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</si>
  <si>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</si>
  <si>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</si>
  <si>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</si>
  <si>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</si>
  <si>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</si>
  <si>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</si>
  <si>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</si>
  <si>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</si>
  <si>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</si>
  <si>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</si>
  <si>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</si>
  <si>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</si>
  <si>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</si>
  <si>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</si>
  <si>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</si>
  <si>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</si>
  <si>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</si>
  <si>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</si>
  <si>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</si>
  <si>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</si>
  <si>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</si>
  <si>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</si>
  <si>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</si>
  <si>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</si>
  <si>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</si>
  <si>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</si>
  <si>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</si>
  <si>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</si>
  <si>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</si>
  <si>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</si>
  <si>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</si>
  <si>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</si>
  <si>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</si>
  <si>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</si>
  <si>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</si>
  <si>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</si>
  <si>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</si>
  <si>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</si>
  <si>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</si>
  <si>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</si>
  <si>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</si>
  <si>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</si>
  <si>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</si>
  <si>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</si>
  <si>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</si>
  <si>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</si>
  <si>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</si>
  <si>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</si>
  <si>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</si>
  <si>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</si>
  <si>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</si>
  <si>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</si>
  <si>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</si>
  <si>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</si>
  <si>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</si>
  <si>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</si>
  <si>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</si>
  <si>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</si>
  <si>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</si>
  <si>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</si>
  <si>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</si>
  <si>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</si>
  <si>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</si>
  <si>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</si>
  <si>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</si>
  <si>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</si>
  <si>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</si>
  <si>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</si>
  <si>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</si>
  <si>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</si>
  <si>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</si>
  <si>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</si>
  <si>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</si>
  <si>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</si>
  <si>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</si>
  <si>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</si>
  <si>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</si>
  <si>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</si>
  <si>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</si>
  <si>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</si>
  <si>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</si>
  <si>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</si>
  <si>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</si>
  <si>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</si>
  <si>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</si>
  <si>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</si>
  <si>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</si>
  <si>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</si>
  <si>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</si>
  <si>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</si>
  <si>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</si>
  <si>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</si>
  <si>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</si>
  <si>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</si>
  <si>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</si>
  <si>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</si>
  <si>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</si>
  <si>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</si>
  <si>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</si>
  <si>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</si>
  <si>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</si>
  <si>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</si>
  <si>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</si>
  <si>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</si>
  <si>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</si>
  <si>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</si>
  <si>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</si>
  <si>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</si>
  <si>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</si>
  <si>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</si>
  <si>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</si>
  <si>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</si>
  <si>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</si>
  <si>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</si>
  <si>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</si>
  <si>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</si>
  <si>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</si>
  <si>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</si>
  <si>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</si>
  <si>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</si>
  <si>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</si>
  <si>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</si>
  <si>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</si>
  <si>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</si>
  <si>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</si>
  <si>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</si>
  <si>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</si>
  <si>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</si>
  <si>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</si>
  <si>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</si>
  <si>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</si>
  <si>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</si>
  <si>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</si>
  <si>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</si>
  <si>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</si>
  <si>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</si>
  <si>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</si>
  <si>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</si>
  <si>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</si>
  <si>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</si>
  <si>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</si>
  <si>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</si>
  <si>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</si>
  <si>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</si>
  <si>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</si>
  <si>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</si>
  <si>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</si>
  <si>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</si>
  <si>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</si>
  <si>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</si>
  <si>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</si>
  <si>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</si>
  <si>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</si>
  <si>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</si>
  <si>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</si>
  <si>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</si>
  <si>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</si>
  <si>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</si>
  <si>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</si>
  <si>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</si>
  <si>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</si>
  <si>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</si>
  <si>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</si>
  <si>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</si>
  <si>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</si>
  <si>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</si>
  <si>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</si>
  <si>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</si>
  <si>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</si>
  <si>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</si>
  <si>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</si>
  <si>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</si>
  <si>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</si>
  <si>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</si>
  <si>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</si>
  <si>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</si>
  <si>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</si>
  <si>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</si>
  <si>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</si>
  <si>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</si>
  <si>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</si>
  <si>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</si>
  <si>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</si>
  <si>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</si>
  <si>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</si>
  <si>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</si>
  <si>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</si>
  <si>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</si>
  <si>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</si>
  <si>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</si>
  <si>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</si>
  <si>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</si>
  <si>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</si>
  <si>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</si>
  <si>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</si>
  <si>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</si>
  <si>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</si>
  <si>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</si>
  <si>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</si>
  <si>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</si>
  <si>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</si>
  <si>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</si>
  <si>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</si>
  <si>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</si>
  <si>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</si>
  <si>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</si>
  <si>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</si>
  <si>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</si>
  <si>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</si>
  <si>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</si>
  <si>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</si>
  <si>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</si>
  <si>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</si>
  <si>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</si>
  <si>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</si>
  <si>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</si>
  <si>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</si>
  <si>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</si>
  <si>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</si>
  <si>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</si>
  <si>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</si>
  <si>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</si>
  <si>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</si>
  <si>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</si>
  <si>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</si>
  <si>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</si>
  <si>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</si>
  <si>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</si>
  <si>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</si>
  <si>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</si>
  <si>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</si>
  <si>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</si>
  <si>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</si>
  <si>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</si>
  <si>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</si>
  <si>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</si>
  <si>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</si>
  <si>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</si>
  <si>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</si>
  <si>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</si>
  <si>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</si>
  <si>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</si>
  <si>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</si>
  <si>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</si>
  <si>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</si>
  <si>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</si>
  <si>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</si>
  <si>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</si>
  <si>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</si>
  <si>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</si>
  <si>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</si>
  <si>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</si>
  <si>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</si>
  <si>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</si>
  <si>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</si>
  <si>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</si>
  <si>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</si>
  <si>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</si>
  <si>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</si>
  <si>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</si>
  <si>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</si>
  <si>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</si>
  <si>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</si>
  <si>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</si>
  <si>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</si>
  <si>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</si>
  <si>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</si>
  <si>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</si>
  <si>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</si>
  <si>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</si>
  <si>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</si>
  <si>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</si>
  <si>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</si>
  <si>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</si>
  <si>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</si>
  <si>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</si>
  <si>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</si>
  <si>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</si>
  <si>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</si>
  <si>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</si>
  <si>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</si>
  <si>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</si>
  <si>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</si>
  <si>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</si>
  <si>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</si>
  <si>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</si>
  <si>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</si>
  <si>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</si>
  <si>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</si>
  <si>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</si>
  <si>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</si>
  <si>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</si>
  <si>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</si>
  <si>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</si>
  <si>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</si>
  <si>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</si>
  <si>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</si>
  <si>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</si>
  <si>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</si>
  <si>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</si>
  <si>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</si>
  <si>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</si>
  <si>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</si>
  <si>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</si>
  <si>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</si>
  <si>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</si>
  <si>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</si>
  <si>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</si>
  <si>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</si>
  <si>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</si>
  <si>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</si>
  <si>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</si>
  <si>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</si>
  <si>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</si>
  <si>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</si>
  <si>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</si>
  <si>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</si>
  <si>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</si>
  <si>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</si>
  <si>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</si>
  <si>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</si>
  <si>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</si>
  <si>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</si>
  <si>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</si>
  <si>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</si>
  <si>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</si>
  <si>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</si>
  <si>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</si>
  <si>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</si>
  <si>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</si>
  <si>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</si>
  <si>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</si>
  <si>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</si>
  <si>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</si>
  <si>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</si>
  <si>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</si>
  <si>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</si>
  <si>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</si>
  <si>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</si>
  <si>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</si>
  <si>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</si>
  <si>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</si>
  <si>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</si>
  <si>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</si>
  <si>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</si>
  <si>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</si>
  <si>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</si>
  <si>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</si>
  <si>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</si>
  <si>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</si>
  <si>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</si>
  <si>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</si>
  <si>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</si>
  <si>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</si>
  <si>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</si>
  <si>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</si>
  <si>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</si>
  <si>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</si>
  <si>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</si>
  <si>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</si>
  <si>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</si>
  <si>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</si>
  <si>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</si>
  <si>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</si>
  <si>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</si>
  <si>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</si>
  <si>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</si>
  <si>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</si>
  <si>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</si>
  <si>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</si>
  <si>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</si>
  <si>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</si>
  <si>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</si>
  <si>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</si>
  <si>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</si>
  <si>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</si>
  <si>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</si>
  <si>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</si>
  <si>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</si>
  <si>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</si>
  <si>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</si>
  <si>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</si>
  <si>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</si>
  <si>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</si>
  <si>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</si>
  <si>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</si>
  <si>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</si>
  <si>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</si>
  <si>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</si>
  <si>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</si>
  <si>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</si>
  <si>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</si>
  <si>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</si>
  <si>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</si>
  <si>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</si>
  <si>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</si>
  <si>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</si>
  <si>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</si>
  <si>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</si>
  <si>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</si>
  <si>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</si>
  <si>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</si>
  <si>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</si>
  <si>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</si>
  <si>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</si>
  <si>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</si>
  <si>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</si>
  <si>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</si>
  <si>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</si>
  <si>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</si>
  <si>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</si>
  <si>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</si>
  <si>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</si>
  <si>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</si>
  <si>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</si>
  <si>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</si>
  <si>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</si>
  <si>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</si>
  <si>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</si>
  <si>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</si>
  <si>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</si>
  <si>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</si>
  <si>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</si>
  <si>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</si>
  <si>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</si>
  <si>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</si>
  <si>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</si>
  <si>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</si>
  <si>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</si>
  <si>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</si>
  <si>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</si>
  <si>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</si>
  <si>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</si>
  <si>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</si>
  <si>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</si>
  <si>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</si>
  <si>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</si>
  <si>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</si>
  <si>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</si>
  <si>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</si>
  <si>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</si>
  <si>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</si>
  <si>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</si>
  <si>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</si>
  <si>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</si>
  <si>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</si>
  <si>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</si>
  <si>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</si>
  <si>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</si>
  <si>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</si>
  <si>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</si>
  <si>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</si>
  <si>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</si>
  <si>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</si>
  <si>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</si>
  <si>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</si>
  <si>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</si>
  <si>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</si>
  <si>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</si>
  <si>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</si>
  <si>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</si>
  <si>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</si>
  <si>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</si>
  <si>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</si>
  <si>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</si>
  <si>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</si>
  <si>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</si>
  <si>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</si>
  <si>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</si>
  <si>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</si>
  <si>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</si>
  <si>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</si>
  <si>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</si>
  <si>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</si>
  <si>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</si>
  <si>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</si>
  <si>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</si>
  <si>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</si>
  <si>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</si>
  <si>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</si>
  <si>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</si>
  <si>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</si>
  <si>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</si>
  <si>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</si>
  <si>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</si>
  <si>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</si>
  <si>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</si>
  <si>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</si>
  <si>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</si>
  <si>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</si>
  <si>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</si>
  <si>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</si>
  <si>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</si>
  <si>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</si>
  <si>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</si>
  <si>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</si>
  <si>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</si>
  <si>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</si>
  <si>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</si>
  <si>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</si>
  <si>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</si>
  <si>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</si>
  <si>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</si>
  <si>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</si>
  <si>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</si>
  <si>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</si>
  <si>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</si>
  <si>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</si>
  <si>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</si>
  <si>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</si>
  <si>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</si>
  <si>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</si>
  <si>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</si>
  <si>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</si>
  <si>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</si>
  <si>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</si>
  <si>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</si>
  <si>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</si>
  <si>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</si>
  <si>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</si>
  <si>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</si>
  <si>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</si>
  <si>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</si>
  <si>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</si>
  <si>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</si>
  <si>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</si>
  <si>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</si>
  <si>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</si>
  <si>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</si>
  <si>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</si>
  <si>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</si>
  <si>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</si>
  <si>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</si>
  <si>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</si>
  <si>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</si>
  <si>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</si>
  <si>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</si>
  <si>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</si>
  <si>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</si>
  <si>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</si>
  <si>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</si>
  <si>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</si>
  <si>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</si>
  <si>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</si>
  <si>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</si>
  <si>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</si>
  <si>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</si>
  <si>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</si>
  <si>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</si>
  <si>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</si>
  <si>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</si>
  <si>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</si>
  <si>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</si>
  <si>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</si>
  <si>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</si>
  <si>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</si>
  <si>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</si>
  <si>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</si>
  <si>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</si>
  <si>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</si>
  <si>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</si>
  <si>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</si>
  <si>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</si>
  <si>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</si>
  <si>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</si>
  <si>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</si>
  <si>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</si>
  <si>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</si>
  <si>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</si>
  <si>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</si>
  <si>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</si>
  <si>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</si>
  <si>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</si>
  <si>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</si>
  <si>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</si>
  <si>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</si>
  <si>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</si>
  <si>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</si>
  <si>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</si>
  <si>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</si>
  <si>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</si>
  <si>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</si>
  <si>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</si>
  <si>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</si>
  <si>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</si>
  <si>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</si>
  <si>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</si>
  <si>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</si>
  <si>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</si>
  <si>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</si>
  <si>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</si>
  <si>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</si>
  <si>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</si>
  <si>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</si>
  <si>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</si>
  <si>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</si>
  <si>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</si>
  <si>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</si>
  <si>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</si>
  <si>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</si>
  <si>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</si>
  <si>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</si>
  <si>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</si>
  <si>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</si>
  <si>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</si>
  <si>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</si>
  <si>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</si>
  <si>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</si>
  <si>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</si>
  <si>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</si>
  <si>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</si>
  <si>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</si>
  <si>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</si>
  <si>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</si>
  <si>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</si>
  <si>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</si>
  <si>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</si>
  <si>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</si>
  <si>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</si>
  <si>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</si>
  <si>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</si>
  <si>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</si>
  <si>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</si>
  <si>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</si>
  <si>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</si>
  <si>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</si>
  <si>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</si>
  <si>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</si>
  <si>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</si>
  <si>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</si>
  <si>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</si>
  <si>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</si>
  <si>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</si>
  <si>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</si>
  <si>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</si>
  <si>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</si>
  <si>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</si>
  <si>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</si>
  <si>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</si>
  <si>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</si>
  <si>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</si>
  <si>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</si>
  <si>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</si>
  <si>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</si>
  <si>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</si>
  <si>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</si>
  <si>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</si>
  <si>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</si>
  <si>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</si>
  <si>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</si>
  <si>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</si>
  <si>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</si>
  <si>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</si>
  <si>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</si>
  <si>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</si>
  <si>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</si>
  <si>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</si>
  <si>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</si>
  <si>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</si>
  <si>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</si>
  <si>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</si>
  <si>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</si>
  <si>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</si>
  <si>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</si>
  <si>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</si>
  <si>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</si>
  <si>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</si>
  <si>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</si>
  <si>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</si>
  <si>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</si>
  <si>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</si>
  <si>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</si>
  <si>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</si>
  <si>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</si>
  <si>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</si>
  <si>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</si>
  <si>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</si>
  <si>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</si>
  <si>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</si>
  <si>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</si>
  <si>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</si>
  <si>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</si>
  <si>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</si>
  <si>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</si>
  <si>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</si>
  <si>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</si>
  <si>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</si>
  <si>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</si>
  <si>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</si>
  <si>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</si>
  <si>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</si>
  <si>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</si>
  <si>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</si>
  <si>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</si>
  <si>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</si>
  <si>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</si>
  <si>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</si>
  <si>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</si>
  <si>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</si>
  <si>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</si>
  <si>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</si>
  <si>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</si>
  <si>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</si>
  <si>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</si>
  <si>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</si>
  <si>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</si>
  <si>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</si>
  <si>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</si>
  <si>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</si>
  <si>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</si>
  <si>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</si>
  <si>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</si>
  <si>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</si>
  <si>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</si>
  <si>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</si>
  <si>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</si>
  <si>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</si>
  <si>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</si>
  <si>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</si>
  <si>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</si>
  <si>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</si>
  <si>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</si>
  <si>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</si>
  <si>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</si>
  <si>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</si>
  <si>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</si>
  <si>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</si>
  <si>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</si>
  <si>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</si>
  <si>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</si>
  <si>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</si>
  <si>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</si>
  <si>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</si>
  <si>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</si>
  <si>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</si>
  <si>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</si>
  <si>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</si>
  <si>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</si>
  <si>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</si>
  <si>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</si>
  <si>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</si>
  <si>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</si>
  <si>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</si>
  <si>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</si>
  <si>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</si>
  <si>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</si>
  <si>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</si>
  <si>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</si>
  <si>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</si>
  <si>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</si>
  <si>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</si>
  <si>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</si>
  <si>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</si>
  <si>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</si>
  <si>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</si>
  <si>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</si>
  <si>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</si>
  <si>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</si>
  <si>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</si>
  <si>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</si>
  <si>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</si>
  <si>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</si>
  <si>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</si>
  <si>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</si>
  <si>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</si>
  <si>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</si>
  <si>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</si>
  <si>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</si>
  <si>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</si>
  <si>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</si>
  <si>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</si>
  <si>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</si>
  <si>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</si>
  <si>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</si>
  <si>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</si>
  <si>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</si>
  <si>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</si>
  <si>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</si>
  <si>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</si>
  <si>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</si>
  <si>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</si>
  <si>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</si>
  <si>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</si>
  <si>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</si>
  <si>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</si>
  <si>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</si>
  <si>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</si>
  <si>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</si>
  <si>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</si>
  <si>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</si>
  <si>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</si>
  <si>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</si>
  <si>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</si>
  <si>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</si>
  <si>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</si>
  <si>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</si>
  <si>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</si>
  <si>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</si>
  <si>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</si>
  <si>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</si>
  <si>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</si>
  <si>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</si>
  <si>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</si>
  <si>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</si>
  <si>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</si>
  <si>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</si>
  <si>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</si>
  <si>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</si>
  <si>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</si>
  <si>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</si>
  <si>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</si>
  <si>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</si>
  <si>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</si>
  <si>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</si>
  <si>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</si>
  <si>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</si>
  <si>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</si>
  <si>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</si>
  <si>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</si>
  <si>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</si>
  <si>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</si>
  <si>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</si>
  <si>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</si>
  <si>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</si>
  <si>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</si>
  <si>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</si>
  <si>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</si>
  <si>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</si>
  <si>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</si>
  <si>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</si>
  <si>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</si>
  <si>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</si>
  <si>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</si>
  <si>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</si>
  <si>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</si>
  <si>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</si>
  <si>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</si>
  <si>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</si>
  <si>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</si>
  <si>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</si>
  <si>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</si>
  <si>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</si>
  <si>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</si>
  <si>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</si>
  <si>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</si>
  <si>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</si>
  <si>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</si>
  <si>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</si>
  <si>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</si>
  <si>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</si>
  <si>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</si>
  <si>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</si>
  <si>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</si>
  <si>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</si>
  <si>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</si>
  <si>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</si>
  <si>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</si>
  <si>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</si>
  <si>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</si>
  <si>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</si>
  <si>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</si>
  <si>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</si>
  <si>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</si>
  <si>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</si>
  <si>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</si>
  <si>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</si>
  <si>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</si>
  <si>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</si>
  <si>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</si>
  <si>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</si>
  <si>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</si>
  <si>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</si>
  <si>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</si>
  <si>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</si>
  <si>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</si>
  <si>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</si>
  <si>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</si>
  <si>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</si>
  <si>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</si>
  <si>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</si>
  <si>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</si>
  <si>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</si>
  <si>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</si>
  <si>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</si>
  <si>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</si>
  <si>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</si>
  <si>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</si>
  <si>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</si>
  <si>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</si>
  <si>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</si>
  <si>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</si>
  <si>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</si>
  <si>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</si>
  <si>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</si>
  <si>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</si>
  <si>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</si>
  <si>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</si>
  <si>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</si>
  <si>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</si>
  <si>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</si>
  <si>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</si>
  <si>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</si>
  <si>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</si>
  <si>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</si>
  <si>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</si>
  <si>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</si>
  <si>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</si>
  <si>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</si>
  <si>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</si>
  <si>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</si>
  <si>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</si>
  <si>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</si>
  <si>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</si>
  <si>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</si>
  <si>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</si>
  <si>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</si>
  <si>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</si>
  <si>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</si>
  <si>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</si>
  <si>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</si>
  <si>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</si>
  <si>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</si>
  <si>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</si>
  <si>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</si>
  <si>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</si>
  <si>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</si>
  <si>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</si>
  <si>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</si>
  <si>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</si>
  <si>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</si>
  <si>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</si>
  <si>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</si>
  <si>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</si>
  <si>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</si>
  <si>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</si>
  <si>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</si>
  <si>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</si>
  <si>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</si>
  <si>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</si>
  <si>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</si>
  <si>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</si>
  <si>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</si>
  <si>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</si>
  <si>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</si>
  <si>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</si>
  <si>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</si>
  <si>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</si>
  <si>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</si>
  <si>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</si>
  <si>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</si>
  <si>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</si>
  <si>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</si>
  <si>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</si>
  <si>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</si>
  <si>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</si>
  <si>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</si>
  <si>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</si>
  <si>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</si>
  <si>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</si>
  <si>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</si>
  <si>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</si>
  <si>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</si>
  <si>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</si>
  <si>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</si>
  <si>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</si>
  <si>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</si>
  <si>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</si>
  <si>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</si>
  <si>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</si>
  <si>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</si>
  <si>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</si>
  <si>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</si>
  <si>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</si>
  <si>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</si>
  <si>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</si>
  <si>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</si>
  <si>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</si>
  <si>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</si>
  <si>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</si>
  <si>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</si>
  <si>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</si>
  <si>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</si>
  <si>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</si>
  <si>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</si>
  <si>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</si>
  <si>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</si>
  <si>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</si>
  <si>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</si>
  <si>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</si>
  <si>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</si>
  <si>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</si>
  <si>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</si>
  <si>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</si>
  <si>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</si>
  <si>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</si>
  <si>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</si>
  <si>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</si>
  <si>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</si>
  <si>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</si>
  <si>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</si>
  <si>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</si>
  <si>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</si>
  <si>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</si>
  <si>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</si>
  <si>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</si>
  <si>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</si>
  <si>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</si>
  <si>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</si>
  <si>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</si>
  <si>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</si>
  <si>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</si>
  <si>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</si>
  <si>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</si>
  <si>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</si>
  <si>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</si>
  <si>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</si>
  <si>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</si>
  <si>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</si>
  <si>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</si>
  <si>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</si>
  <si>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</si>
  <si>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</si>
  <si>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</si>
  <si>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</si>
  <si>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</si>
  <si>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</si>
  <si>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</si>
  <si>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</si>
  <si>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</si>
  <si>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</si>
  <si>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</si>
  <si>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</si>
  <si>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</si>
  <si>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</si>
  <si>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</si>
  <si>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</si>
  <si>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</si>
  <si>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</si>
  <si>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</si>
  <si>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</si>
  <si>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</si>
  <si>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</si>
  <si>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</si>
  <si>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</si>
  <si>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</si>
  <si>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</si>
  <si>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</si>
  <si>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</si>
  <si>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</si>
  <si>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</si>
  <si>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</si>
  <si>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</si>
  <si>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</si>
  <si>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</si>
  <si>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</si>
  <si>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</si>
  <si>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</si>
  <si>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</si>
  <si>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</si>
  <si>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</si>
  <si>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</si>
  <si>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</si>
  <si>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</si>
  <si>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</si>
  <si>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</si>
  <si>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</si>
  <si>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</si>
  <si>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</si>
  <si>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</si>
  <si>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</si>
  <si>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</si>
  <si>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</si>
  <si>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</si>
  <si>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</si>
  <si>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</si>
  <si>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</si>
  <si>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</si>
  <si>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</si>
  <si>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</si>
  <si>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</si>
  <si>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</si>
  <si>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</si>
  <si>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</si>
  <si>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</si>
  <si>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</si>
  <si>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</si>
  <si>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</si>
  <si>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</si>
  <si>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</si>
  <si>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</si>
  <si>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</si>
  <si>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</si>
  <si>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</si>
  <si>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</si>
  <si>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</si>
  <si>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</si>
  <si>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</si>
  <si>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</si>
  <si>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</si>
  <si>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</si>
  <si>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</si>
  <si>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</si>
  <si>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</si>
  <si>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</si>
  <si>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</si>
  <si>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</si>
  <si>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</si>
  <si>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</si>
  <si>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</si>
  <si>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</si>
  <si>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</si>
  <si>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</si>
  <si>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</si>
  <si>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</si>
  <si>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</si>
  <si>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</si>
  <si>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</si>
  <si>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</si>
  <si>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</si>
  <si>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</si>
  <si>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</si>
  <si>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</si>
  <si>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</si>
  <si>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</si>
  <si>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</si>
  <si>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</si>
  <si>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</si>
  <si>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</si>
  <si>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</si>
  <si>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</si>
  <si>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</si>
  <si>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</si>
  <si>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</si>
  <si>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</si>
  <si>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</si>
  <si>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</si>
  <si>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</si>
  <si>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</si>
  <si>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</si>
  <si>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</si>
  <si>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</si>
  <si>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</si>
  <si>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</si>
  <si>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</si>
  <si>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</si>
  <si>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</si>
  <si>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</si>
  <si>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</si>
  <si>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</si>
  <si>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</si>
  <si>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</si>
  <si>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</si>
  <si>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</si>
  <si>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</si>
  <si>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</si>
  <si>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</si>
  <si>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</si>
  <si>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</si>
  <si>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</si>
  <si>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</si>
  <si>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</si>
  <si>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</si>
  <si>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</si>
  <si>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</si>
  <si>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</si>
  <si>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</si>
  <si>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</si>
  <si>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</si>
  <si>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</si>
  <si>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</si>
  <si>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</si>
  <si>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</si>
  <si>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</si>
  <si>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</si>
  <si>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</si>
  <si>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</si>
  <si>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</si>
  <si>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</si>
  <si>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</si>
  <si>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</si>
  <si>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</si>
  <si>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</si>
  <si>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</si>
  <si>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</si>
  <si>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</si>
  <si>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</si>
  <si>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</si>
  <si>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</si>
  <si>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</si>
  <si>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</si>
  <si>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</si>
  <si>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</si>
  <si>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</si>
  <si>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</si>
  <si>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</si>
  <si>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</si>
  <si>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</si>
  <si>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</si>
  <si>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</si>
  <si>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</si>
  <si>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</si>
  <si>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</si>
  <si>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</si>
  <si>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</si>
  <si>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</si>
  <si>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</si>
  <si>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</si>
  <si>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</si>
  <si>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</si>
  <si>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</si>
  <si>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</si>
  <si>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</si>
  <si>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</si>
  <si>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</si>
  <si>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</si>
  <si>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</si>
  <si>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</si>
  <si>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</si>
  <si>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</si>
  <si>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</si>
  <si>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</si>
  <si>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</si>
  <si>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</si>
  <si>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</si>
  <si>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</si>
  <si>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</si>
  <si>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</si>
  <si>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</si>
  <si>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</si>
  <si>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</si>
  <si>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</si>
  <si>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</si>
  <si>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</si>
  <si>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</si>
  <si>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</si>
  <si>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</si>
  <si>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</si>
  <si>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</si>
  <si>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</si>
  <si>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</si>
  <si>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</si>
  <si>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</si>
  <si>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</si>
  <si>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</si>
  <si>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</si>
  <si>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</si>
  <si>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</si>
  <si>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</si>
  <si>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</si>
  <si>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</si>
  <si>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</si>
  <si>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</si>
  <si>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</si>
  <si>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</si>
  <si>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</si>
  <si>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</si>
  <si>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</si>
  <si>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</si>
  <si>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</si>
  <si>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</si>
  <si>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</si>
  <si>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</si>
  <si>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</si>
  <si>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</si>
  <si>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</si>
  <si>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</si>
  <si>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</si>
  <si>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</si>
  <si>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</si>
  <si>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</si>
  <si>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</si>
  <si>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</si>
  <si>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</si>
  <si>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</si>
  <si>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</si>
  <si>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</si>
  <si>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</si>
  <si>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</si>
  <si>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</si>
  <si>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</si>
  <si>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</si>
  <si>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</si>
  <si>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</si>
  <si>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</si>
  <si>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</si>
  <si>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</si>
  <si>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</si>
  <si>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</si>
  <si>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</si>
  <si>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</si>
  <si>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</si>
  <si>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</si>
  <si>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</si>
  <si>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</si>
  <si>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</si>
  <si>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</si>
  <si>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</si>
  <si>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</si>
  <si>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</si>
  <si>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</si>
  <si>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</si>
  <si>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</si>
  <si>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</si>
  <si>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</si>
  <si>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</si>
  <si>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</si>
  <si>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</si>
  <si>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</si>
  <si>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</si>
  <si>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</si>
  <si>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</si>
  <si>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</si>
  <si>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</si>
  <si>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</si>
  <si>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</si>
  <si>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</si>
  <si>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</si>
  <si>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</si>
  <si>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</si>
  <si>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</si>
  <si>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</si>
  <si>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</si>
  <si>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</si>
  <si>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</si>
  <si>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</si>
  <si>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</si>
  <si>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</si>
  <si>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</si>
  <si>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</si>
  <si>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</si>
  <si>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</si>
  <si>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</si>
  <si>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</si>
  <si>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</si>
  <si>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</si>
  <si>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</si>
  <si>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</si>
  <si>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</si>
  <si>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</si>
  <si>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</si>
  <si>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</si>
  <si>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</si>
  <si>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</si>
  <si>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</si>
  <si>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</si>
  <si>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</si>
  <si>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</si>
  <si>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</si>
  <si>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</si>
  <si>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</si>
  <si>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</si>
  <si>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</si>
  <si>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</si>
  <si>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</si>
  <si>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</si>
  <si>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</si>
  <si>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</si>
  <si>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</si>
  <si>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</si>
  <si>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</si>
  <si>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</si>
  <si>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</si>
  <si>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</si>
  <si>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</si>
  <si>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</si>
  <si>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</si>
  <si>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</si>
  <si>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</si>
  <si>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</si>
  <si>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</si>
  <si>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</si>
  <si>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</si>
  <si>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</si>
  <si>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</si>
  <si>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</si>
  <si>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</si>
  <si>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</si>
  <si>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</si>
  <si>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</si>
  <si>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</si>
  <si>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</si>
  <si>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</si>
  <si>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</si>
  <si>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</si>
  <si>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</si>
  <si>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</si>
  <si>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</si>
  <si>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</si>
  <si>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</si>
  <si>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</si>
  <si>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</si>
  <si>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</si>
  <si>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</si>
  <si>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</si>
  <si>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</si>
  <si>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</si>
  <si>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</si>
  <si>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</si>
  <si>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</si>
  <si>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</si>
  <si>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</si>
  <si>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</si>
  <si>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</si>
  <si>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</si>
  <si>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</si>
  <si>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</si>
  <si>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</si>
  <si>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</si>
  <si>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</si>
  <si>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</si>
  <si>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</si>
  <si>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</si>
  <si>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</si>
  <si>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</si>
  <si>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</si>
  <si>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</si>
  <si>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</si>
  <si>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</si>
  <si>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</si>
  <si>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</si>
  <si>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</si>
  <si>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</si>
  <si>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</si>
  <si>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</si>
  <si>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</si>
  <si>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</si>
  <si>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</si>
  <si>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</si>
  <si>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</si>
  <si>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</si>
  <si>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</si>
  <si>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</si>
  <si>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</si>
  <si>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</si>
  <si>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</si>
  <si>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</si>
  <si>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</si>
  <si>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</si>
  <si>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</si>
  <si>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</si>
  <si>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</si>
  <si>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</si>
  <si>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</si>
  <si>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</si>
  <si>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</si>
  <si>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</si>
  <si>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</si>
  <si>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</si>
  <si>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</si>
  <si>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</si>
  <si>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</si>
  <si>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</si>
  <si>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</si>
  <si>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</si>
  <si>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</si>
  <si>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</si>
  <si>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</si>
  <si>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</si>
  <si>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</si>
  <si>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</si>
  <si>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</si>
  <si>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</si>
  <si>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</si>
  <si>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</si>
  <si>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</si>
  <si>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</si>
  <si>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</si>
  <si>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</si>
  <si>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</si>
  <si>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</si>
  <si>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</si>
  <si>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</si>
  <si>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</si>
  <si>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</si>
  <si>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</si>
  <si>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</si>
  <si>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</si>
  <si>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</si>
  <si>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</si>
  <si>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</si>
  <si>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</si>
  <si>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</si>
  <si>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</si>
  <si>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</si>
  <si>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</si>
  <si>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</si>
  <si>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</si>
  <si>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</si>
  <si>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</si>
  <si>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</si>
  <si>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</si>
  <si>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</si>
  <si>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</si>
  <si>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</si>
  <si>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</si>
  <si>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</si>
  <si>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</si>
  <si>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</si>
  <si>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</si>
  <si>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</si>
  <si>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</si>
  <si>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</si>
  <si>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</si>
  <si>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</si>
  <si>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</si>
  <si>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</si>
  <si>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</si>
  <si>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</si>
  <si>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</si>
  <si>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</si>
  <si>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</si>
  <si>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</si>
  <si>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</si>
  <si>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</si>
  <si>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</si>
  <si>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</si>
  <si>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</si>
  <si>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</si>
  <si>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</si>
  <si>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</si>
  <si>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</si>
  <si>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</si>
  <si>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</si>
  <si>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</si>
  <si>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</si>
  <si>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</si>
  <si>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</si>
  <si>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</si>
  <si>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</si>
  <si>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</si>
  <si>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</si>
  <si>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</si>
  <si>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</si>
  <si>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</si>
  <si>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</si>
  <si>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</si>
  <si>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</si>
  <si>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</si>
  <si>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</si>
  <si>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</si>
  <si>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</si>
  <si>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</si>
  <si>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</si>
  <si>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</si>
  <si>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</si>
  <si>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</si>
  <si>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</si>
  <si>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</si>
  <si>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</si>
  <si>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</si>
  <si>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</si>
  <si>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</si>
  <si>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</si>
  <si>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</si>
  <si>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</si>
  <si>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</si>
  <si>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</si>
  <si>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</si>
  <si>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</si>
  <si>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</si>
  <si>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</si>
  <si>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</si>
  <si>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</si>
  <si>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</si>
  <si>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</si>
  <si>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</si>
  <si>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</si>
  <si>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</si>
  <si>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</si>
  <si>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</si>
  <si>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</si>
  <si>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</si>
  <si>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</si>
  <si>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</si>
  <si>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</si>
  <si>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</si>
  <si>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</si>
  <si>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</si>
  <si>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</si>
  <si>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</si>
  <si>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</si>
  <si>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</si>
  <si>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</si>
  <si>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</si>
  <si>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</si>
  <si>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</si>
  <si>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</si>
  <si>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</si>
  <si>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</si>
  <si>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</si>
  <si>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</si>
  <si>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</si>
  <si>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</si>
  <si>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</si>
  <si>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</si>
  <si>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</si>
  <si>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</si>
  <si>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</si>
  <si>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</si>
  <si>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</si>
  <si>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</si>
  <si>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</si>
  <si>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</si>
  <si>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</si>
  <si>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</si>
  <si>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</si>
  <si>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</si>
  <si>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</si>
  <si>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</si>
  <si>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</si>
  <si>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</si>
  <si>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</si>
  <si>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</si>
  <si>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</si>
  <si>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</si>
  <si>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</si>
  <si>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</si>
  <si>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</si>
  <si>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</si>
  <si>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</si>
  <si>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</si>
  <si>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</si>
  <si>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</si>
  <si>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</si>
  <si>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</si>
  <si>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</si>
  <si>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</si>
  <si>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</si>
  <si>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</si>
  <si>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</si>
  <si>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</si>
  <si>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</si>
  <si>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</si>
  <si>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</si>
  <si>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</si>
  <si>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</si>
  <si>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</si>
  <si>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</si>
  <si>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</si>
  <si>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</si>
  <si>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</si>
  <si>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</si>
  <si>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</si>
  <si>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</si>
  <si>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</si>
  <si>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</si>
  <si>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</si>
  <si>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</si>
  <si>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</si>
  <si>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</si>
  <si>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</si>
  <si>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</si>
  <si>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</si>
  <si>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</si>
  <si>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</si>
  <si>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</si>
  <si>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</si>
  <si>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</si>
  <si>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</si>
  <si>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</si>
  <si>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</si>
  <si>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</si>
  <si>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</si>
  <si>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</si>
  <si>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</si>
  <si>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</si>
  <si>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</si>
  <si>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</si>
  <si>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</si>
  <si>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</si>
  <si>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</si>
  <si>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</si>
  <si>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</si>
  <si>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</si>
  <si>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</si>
  <si>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</si>
  <si>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</si>
  <si>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</si>
  <si>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</si>
  <si>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</si>
  <si>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</si>
  <si>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</si>
  <si>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</si>
  <si>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</si>
  <si>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</si>
  <si>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</si>
  <si>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</si>
  <si>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</si>
  <si>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</si>
  <si>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</si>
  <si>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</si>
  <si>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</si>
  <si>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</si>
  <si>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</si>
  <si>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</si>
  <si>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</si>
  <si>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</si>
  <si>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</si>
  <si>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</si>
  <si>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</si>
  <si>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</si>
  <si>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</si>
  <si>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</si>
  <si>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</si>
  <si>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</si>
  <si>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</si>
  <si>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</si>
  <si>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</si>
  <si>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</si>
  <si>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</si>
  <si>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</si>
  <si>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</si>
  <si>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</si>
  <si>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</si>
  <si>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</si>
  <si>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</si>
  <si>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</si>
  <si>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</si>
  <si>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</si>
  <si>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</si>
  <si>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</si>
  <si>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</si>
  <si>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</si>
  <si>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</si>
  <si>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</si>
  <si>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</si>
  <si>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</si>
  <si>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</si>
  <si>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</si>
  <si>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</si>
  <si>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</si>
  <si>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</si>
  <si>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</si>
  <si>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</si>
  <si>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</si>
  <si>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</si>
  <si>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</si>
  <si>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</si>
  <si>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</si>
  <si>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</si>
  <si>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</si>
  <si>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</si>
  <si>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</si>
  <si>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</si>
  <si>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</si>
  <si>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</si>
  <si>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</si>
  <si>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</si>
  <si>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</si>
  <si>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</si>
  <si>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</si>
  <si>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</si>
  <si>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</si>
  <si>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</si>
  <si>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</si>
  <si>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</si>
  <si>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</si>
  <si>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</si>
  <si>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</si>
  <si>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</si>
  <si>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</si>
  <si>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</si>
  <si>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</si>
  <si>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</si>
  <si>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</si>
  <si>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</si>
  <si>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</si>
  <si>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</si>
  <si>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</si>
  <si>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</si>
  <si>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</si>
  <si>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</si>
  <si>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</si>
  <si>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</si>
  <si>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</si>
  <si>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</si>
  <si>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</si>
  <si>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</si>
  <si>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</si>
  <si>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</si>
  <si>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</si>
  <si>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</si>
  <si>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</si>
  <si>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</si>
  <si>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</si>
  <si>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</si>
  <si>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</si>
  <si>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</si>
  <si>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</si>
  <si>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</si>
  <si>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</si>
  <si>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</si>
  <si>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</si>
  <si>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</si>
  <si>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</si>
  <si>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</si>
  <si>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</si>
  <si>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</si>
  <si>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</si>
  <si>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</si>
  <si>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</si>
  <si>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</si>
  <si>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</si>
  <si>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</si>
  <si>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</si>
  <si>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</si>
  <si>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</si>
  <si>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</si>
  <si>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</si>
  <si>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</si>
  <si>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</si>
  <si>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</si>
  <si>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</si>
  <si>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</si>
  <si>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</si>
  <si>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</si>
  <si>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</si>
  <si>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</si>
  <si>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</si>
  <si>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</si>
  <si>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</si>
  <si>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</si>
  <si>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</si>
  <si>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</si>
  <si>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</si>
  <si>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</si>
  <si>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</si>
  <si>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</si>
  <si>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</si>
  <si>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</si>
  <si>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</si>
  <si>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</si>
  <si>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</si>
  <si>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</si>
  <si>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</si>
  <si>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</si>
  <si>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</si>
  <si>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</si>
  <si>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</si>
  <si>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</si>
  <si>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</si>
  <si>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</si>
  <si>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</si>
  <si>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</si>
  <si>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</si>
  <si>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</si>
  <si>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</si>
  <si>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</si>
  <si>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</si>
  <si>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</si>
  <si>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</si>
  <si>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</si>
  <si>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</si>
  <si>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</si>
  <si>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</si>
  <si>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</si>
  <si>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</si>
  <si>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</si>
  <si>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</si>
  <si>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</si>
  <si>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</si>
  <si>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</si>
  <si>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</si>
  <si>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</si>
  <si>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</si>
  <si>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</si>
  <si>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</si>
  <si>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</si>
  <si>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</si>
  <si>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</si>
  <si>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</si>
  <si>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</si>
  <si>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</si>
  <si>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</si>
  <si>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</si>
  <si>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</si>
  <si>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</si>
  <si>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</si>
  <si>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</si>
  <si>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</si>
  <si>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</si>
  <si>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</si>
  <si>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</si>
  <si>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</si>
  <si>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</si>
  <si>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</si>
  <si>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</si>
  <si>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</si>
  <si>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</si>
  <si>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</si>
  <si>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</si>
  <si>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</si>
  <si>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</si>
  <si>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</si>
  <si>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</si>
  <si>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</si>
  <si>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</si>
  <si>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</si>
  <si>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</si>
  <si>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</si>
  <si>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</si>
  <si>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</si>
  <si>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</si>
  <si>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</si>
  <si>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</si>
  <si>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</si>
  <si>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</si>
  <si>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</si>
  <si>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</si>
  <si>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</si>
  <si>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</si>
  <si>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</si>
  <si>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</si>
  <si>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</si>
  <si>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</si>
  <si>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</si>
  <si>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</si>
  <si>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</si>
  <si>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</si>
  <si>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</si>
  <si>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</si>
  <si>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</si>
  <si>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</si>
  <si>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</si>
  <si>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</si>
  <si>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</si>
  <si>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</si>
  <si>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</si>
  <si>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</si>
  <si>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</si>
  <si>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</si>
  <si>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</si>
  <si>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</si>
  <si>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</si>
  <si>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</si>
  <si>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</si>
  <si>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</si>
  <si>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</si>
  <si>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</si>
  <si>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</si>
  <si>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</si>
  <si>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</si>
  <si>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</si>
  <si>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</si>
  <si>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</si>
  <si>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</si>
  <si>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</si>
  <si>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</si>
  <si>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</si>
  <si>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</si>
  <si>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</si>
  <si>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</si>
  <si>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</si>
  <si>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</si>
  <si>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</si>
  <si>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</si>
  <si>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</si>
  <si>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</si>
  <si>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</si>
  <si>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</si>
  <si>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</si>
  <si>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</si>
  <si>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</si>
  <si>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</si>
  <si>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</si>
  <si>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</si>
  <si>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</si>
  <si>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</si>
  <si>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</si>
  <si>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</si>
  <si>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</si>
  <si>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</si>
  <si>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</si>
  <si>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</si>
  <si>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</si>
  <si>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</si>
  <si>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</si>
  <si>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</si>
  <si>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</si>
  <si>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</si>
  <si>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</si>
  <si>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</si>
  <si>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</si>
  <si>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</si>
  <si>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</si>
  <si>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</si>
  <si>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</si>
  <si>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</si>
  <si>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</si>
  <si>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</si>
  <si>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</si>
  <si>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</si>
  <si>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</si>
  <si>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</si>
  <si>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</si>
  <si>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</si>
  <si>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</si>
  <si>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</si>
  <si>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</si>
  <si>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</si>
  <si>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</si>
  <si>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</si>
  <si>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</si>
  <si>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</si>
  <si>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</si>
  <si>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</si>
  <si>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</si>
  <si>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</si>
  <si>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</si>
  <si>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</si>
  <si>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</si>
  <si>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</si>
  <si>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</si>
  <si>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</si>
  <si>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</si>
  <si>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</si>
  <si>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</si>
  <si>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</si>
  <si>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</si>
  <si>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</si>
  <si>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</si>
  <si>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</si>
  <si>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</si>
  <si>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</si>
  <si>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</si>
  <si>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</si>
  <si>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</si>
  <si>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</si>
  <si>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</si>
  <si>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</si>
  <si>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</si>
  <si>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</si>
  <si>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</si>
  <si>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</si>
  <si>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</si>
  <si>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</si>
  <si>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</si>
  <si>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</si>
  <si>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</si>
  <si>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</si>
  <si>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</si>
  <si>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</si>
  <si>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</si>
  <si>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</si>
  <si>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</si>
  <si>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</si>
  <si>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</si>
  <si>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</si>
  <si>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</si>
  <si>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</si>
  <si>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</si>
  <si>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</si>
  <si>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</si>
  <si>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</si>
  <si>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</si>
  <si>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</si>
  <si>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</si>
  <si>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</si>
  <si>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</si>
  <si>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</si>
  <si>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</si>
  <si>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</si>
  <si>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</si>
  <si>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</si>
  <si>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</si>
  <si>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</si>
  <si>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</si>
  <si>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</si>
  <si>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</si>
  <si>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</si>
  <si>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</si>
  <si>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</si>
  <si>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</si>
  <si>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</si>
  <si>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</si>
  <si>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</si>
  <si>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</si>
  <si>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</si>
  <si>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</si>
  <si>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</si>
  <si>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</si>
  <si>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</si>
  <si>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</si>
  <si>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</si>
  <si>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</si>
  <si>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</si>
  <si>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</si>
  <si>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</si>
  <si>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</si>
  <si>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</si>
  <si>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</si>
  <si>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</si>
  <si>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</si>
  <si>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</si>
  <si>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</si>
  <si>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</si>
  <si>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</si>
  <si>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</si>
  <si>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</si>
  <si>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</si>
  <si>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</si>
  <si>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</si>
  <si>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</si>
  <si>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</si>
  <si>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</si>
  <si>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</si>
  <si>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</si>
  <si>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</si>
  <si>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</si>
  <si>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</si>
  <si>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</si>
  <si>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</si>
  <si>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</si>
  <si>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</si>
  <si>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</si>
  <si>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</si>
  <si>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</si>
  <si>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</si>
  <si>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</si>
  <si>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</si>
  <si>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</si>
  <si>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</si>
  <si>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</si>
  <si>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</si>
  <si>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</si>
  <si>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</si>
  <si>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</si>
  <si>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</si>
  <si>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</si>
  <si>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</si>
  <si>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</si>
  <si>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</si>
  <si>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</si>
  <si>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</si>
  <si>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</si>
  <si>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</si>
  <si>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</si>
  <si>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</si>
  <si>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</si>
  <si>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</si>
  <si>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</si>
  <si>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</si>
  <si>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</si>
  <si>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</si>
  <si>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</si>
  <si>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</si>
  <si>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</si>
  <si>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</si>
  <si>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</si>
  <si>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</si>
  <si>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</si>
  <si>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</si>
  <si>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</si>
  <si>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</si>
  <si>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</si>
  <si>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</si>
  <si>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</si>
  <si>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</si>
  <si>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</si>
  <si>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</si>
  <si>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</si>
  <si>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</si>
  <si>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</si>
  <si>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</si>
  <si>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</si>
  <si>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</si>
  <si>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</si>
  <si>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</si>
  <si>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</si>
  <si>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</si>
  <si>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</si>
  <si>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</si>
  <si>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</si>
  <si>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</si>
  <si>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</si>
  <si>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</si>
  <si>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</si>
  <si>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</si>
  <si>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</si>
  <si>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</si>
  <si>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</si>
  <si>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</si>
  <si>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</si>
  <si>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</si>
  <si>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</si>
  <si>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</si>
  <si>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</si>
  <si>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</si>
  <si>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</si>
  <si>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</si>
  <si>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</si>
  <si>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</si>
  <si>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</si>
  <si>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</si>
  <si>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</si>
  <si>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</si>
  <si>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</si>
  <si>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</si>
  <si>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</si>
  <si>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</si>
  <si>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</si>
  <si>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</si>
  <si>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</si>
  <si>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</si>
  <si>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</si>
  <si>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</si>
  <si>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</si>
  <si>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</si>
  <si>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</si>
  <si>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</si>
  <si>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</si>
  <si>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</si>
  <si>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</si>
  <si>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</si>
  <si>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</si>
  <si>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</si>
  <si>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</si>
  <si>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</si>
  <si>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</si>
  <si>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</si>
  <si>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</si>
  <si>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</si>
  <si>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</si>
  <si>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</si>
  <si>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</si>
  <si>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</si>
  <si>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</si>
  <si>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</si>
  <si>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</si>
  <si>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</si>
  <si>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</si>
  <si>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</si>
  <si>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</si>
  <si>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</si>
  <si>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</si>
  <si>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</si>
  <si>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</si>
  <si>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</si>
  <si>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</si>
  <si>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</si>
  <si>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</si>
  <si>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</si>
  <si>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</si>
  <si>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</si>
  <si>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</si>
  <si>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</si>
  <si>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</si>
  <si>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</si>
  <si>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</si>
  <si>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</si>
  <si>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</si>
  <si>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</si>
  <si>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</si>
  <si>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</si>
  <si>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</si>
  <si>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</si>
  <si>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</si>
  <si>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</si>
  <si>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</si>
  <si>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</si>
  <si>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</si>
  <si>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</si>
  <si>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</si>
  <si>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</si>
  <si>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</si>
  <si>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</si>
  <si>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</si>
  <si>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</si>
  <si>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</si>
  <si>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</si>
  <si>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</si>
  <si>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</si>
  <si>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</si>
  <si>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</si>
  <si>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</si>
  <si>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</si>
  <si>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</si>
  <si>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</si>
  <si>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</si>
  <si>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</si>
  <si>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</si>
  <si>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</si>
  <si>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</si>
  <si>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</si>
  <si>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</si>
  <si>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</si>
  <si>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</si>
  <si>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</si>
  <si>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</si>
  <si>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</si>
  <si>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</si>
  <si>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</si>
  <si>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</si>
  <si>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</si>
  <si>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</si>
  <si>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</si>
  <si>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</si>
  <si>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</si>
  <si>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</si>
  <si>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</si>
  <si>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</si>
  <si>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</si>
  <si>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</si>
  <si>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</si>
  <si>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</si>
  <si>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</si>
  <si>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</si>
  <si>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</si>
  <si>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</si>
  <si>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</si>
  <si>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</si>
  <si>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</si>
  <si>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</si>
  <si>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</si>
  <si>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</si>
  <si>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</si>
  <si>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</si>
  <si>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</si>
  <si>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</si>
  <si>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</si>
  <si>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</si>
  <si>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</si>
  <si>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</si>
  <si>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</si>
  <si>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</si>
  <si>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</si>
  <si>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</si>
  <si>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</si>
  <si>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</si>
  <si>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</si>
  <si>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</si>
  <si>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</si>
  <si>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</si>
  <si>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</si>
  <si>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</si>
  <si>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</si>
  <si>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</si>
  <si>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</si>
  <si>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</si>
  <si>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</si>
  <si>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</si>
  <si>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</si>
  <si>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</si>
  <si>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</si>
  <si>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</si>
  <si>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</si>
  <si>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</si>
  <si>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</si>
  <si>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</si>
  <si>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</si>
  <si>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</si>
  <si>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</si>
  <si>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</si>
  <si>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</si>
  <si>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</si>
  <si>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</si>
  <si>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</si>
  <si>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</si>
  <si>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</si>
  <si>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</si>
  <si>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</si>
  <si>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</si>
  <si>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</si>
  <si>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</si>
  <si>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</si>
  <si>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</si>
  <si>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</si>
  <si>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</si>
  <si>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</si>
  <si>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</si>
  <si>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</si>
  <si>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</si>
  <si>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</si>
  <si>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</si>
  <si>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</si>
  <si>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</si>
  <si>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</si>
  <si>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</si>
  <si>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</si>
  <si>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</si>
  <si>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</si>
  <si>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</si>
  <si>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</si>
  <si>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</si>
  <si>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</si>
  <si>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</si>
  <si>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</si>
  <si>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</si>
  <si>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</si>
  <si>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</si>
  <si>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</si>
  <si>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</si>
  <si>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</si>
  <si>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</si>
  <si>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</si>
  <si>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</si>
  <si>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</si>
  <si>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</si>
  <si>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</si>
  <si>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</si>
  <si>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</si>
  <si>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</si>
  <si>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</si>
  <si>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</si>
  <si>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</si>
  <si>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</si>
  <si>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</si>
  <si>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</si>
  <si>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</si>
  <si>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</si>
  <si>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</si>
  <si>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</si>
  <si>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</si>
  <si>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</si>
  <si>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</si>
  <si>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</si>
  <si>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</si>
  <si>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</si>
  <si>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</si>
  <si>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</si>
  <si>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</si>
  <si>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</si>
  <si>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</si>
  <si>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</si>
  <si>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</si>
  <si>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</si>
  <si>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</si>
  <si>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</si>
  <si>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</si>
  <si>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</si>
  <si>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</si>
  <si>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</si>
  <si>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</si>
  <si>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</si>
  <si>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</si>
  <si>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</si>
  <si>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</si>
  <si>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</si>
  <si>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</si>
  <si>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</si>
  <si>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</si>
  <si>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</si>
  <si>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</si>
  <si>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</si>
  <si>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</si>
  <si>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</si>
  <si>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</si>
  <si>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</si>
  <si>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</si>
  <si>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</si>
  <si>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</si>
  <si>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</si>
  <si>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</si>
  <si>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</si>
  <si>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</si>
  <si>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</si>
  <si>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</si>
  <si>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</si>
  <si>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</si>
  <si>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</si>
  <si>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</si>
  <si>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</si>
  <si>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</si>
  <si>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</si>
  <si>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</si>
  <si>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</si>
  <si>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</si>
  <si>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</si>
  <si>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</si>
  <si>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</si>
  <si>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</si>
  <si>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</si>
  <si>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</si>
  <si>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</si>
  <si>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</si>
  <si>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</si>
  <si>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</si>
  <si>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</si>
  <si>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</si>
  <si>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</si>
  <si>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</si>
  <si>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</si>
  <si>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</si>
  <si>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</si>
  <si>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</si>
  <si>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</si>
  <si>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</si>
  <si>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</si>
  <si>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</si>
  <si>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</si>
  <si>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</si>
  <si>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</si>
  <si>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</si>
  <si>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</si>
  <si>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</si>
  <si>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</si>
  <si>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</si>
  <si>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</si>
  <si>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</si>
  <si>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</si>
  <si>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</si>
  <si>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</si>
  <si>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</si>
  <si>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</si>
  <si>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</si>
  <si>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</si>
  <si>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</si>
  <si>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</si>
  <si>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</si>
  <si>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</si>
  <si>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</si>
  <si>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</si>
  <si>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</si>
  <si>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</si>
  <si>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</si>
  <si>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</si>
  <si>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</si>
  <si>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</si>
  <si>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</si>
  <si>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</si>
  <si>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</si>
  <si>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</si>
  <si>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</si>
  <si>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</si>
  <si>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</si>
  <si>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</si>
  <si>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</si>
  <si>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</si>
  <si>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</si>
  <si>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</si>
  <si>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</si>
  <si>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</si>
  <si>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</si>
  <si>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</si>
  <si>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</si>
  <si>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</si>
  <si>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</si>
  <si>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</si>
  <si>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</si>
  <si>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</si>
  <si>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</si>
  <si>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</si>
  <si>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</si>
  <si>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</si>
  <si>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</si>
  <si>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</si>
  <si>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</si>
  <si>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</si>
  <si>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</si>
  <si>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</si>
  <si>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</si>
  <si>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</si>
  <si>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</si>
  <si>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</si>
  <si>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</si>
  <si>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</si>
  <si>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</si>
  <si>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</si>
  <si>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</si>
  <si>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</si>
  <si>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</si>
  <si>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</si>
  <si>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</si>
  <si>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</si>
  <si>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</si>
  <si>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</si>
  <si>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</si>
  <si>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</si>
  <si>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</si>
  <si>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</si>
  <si>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</si>
  <si>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</si>
  <si>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</si>
  <si>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</si>
  <si>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</si>
  <si>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</si>
  <si>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</si>
  <si>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</si>
  <si>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</si>
  <si>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</si>
  <si>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</si>
  <si>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</si>
  <si>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</si>
  <si>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</si>
  <si>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</si>
  <si>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</si>
  <si>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</si>
  <si>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</si>
  <si>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</si>
  <si>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</si>
  <si>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</si>
  <si>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</si>
  <si>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</si>
  <si>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</si>
  <si>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</si>
  <si>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</si>
  <si>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</si>
  <si>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</si>
  <si>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</si>
  <si>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</si>
  <si>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</si>
  <si>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</si>
  <si>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</si>
  <si>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</si>
  <si>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</si>
  <si>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</si>
  <si>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</si>
  <si>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</si>
  <si>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</si>
  <si>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</si>
  <si>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</si>
  <si>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</si>
  <si>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</si>
  <si>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</si>
  <si>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</si>
  <si>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</si>
  <si>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</si>
  <si>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</si>
  <si>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</si>
  <si>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</si>
  <si>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</si>
  <si>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</si>
  <si>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</si>
  <si>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</si>
  <si>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</si>
  <si>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</si>
  <si>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</si>
  <si>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</si>
  <si>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</si>
  <si>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</si>
  <si>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</si>
  <si>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</si>
  <si>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</si>
  <si>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</si>
  <si>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</si>
  <si>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</si>
  <si>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</si>
  <si>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</si>
  <si>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</si>
  <si>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</si>
  <si>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</si>
  <si>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</si>
  <si>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</si>
  <si>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</si>
  <si>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</si>
  <si>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</si>
  <si>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</si>
  <si>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</si>
  <si>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</si>
  <si>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</si>
  <si>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</si>
  <si>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</si>
  <si>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</si>
  <si>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</si>
  <si>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</si>
  <si>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</si>
  <si>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</si>
  <si>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</si>
  <si>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</si>
  <si>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</si>
  <si>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</si>
  <si>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</si>
  <si>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</si>
  <si>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</si>
  <si>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</si>
  <si>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</si>
  <si>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</si>
  <si>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</si>
  <si>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</si>
  <si>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</si>
  <si>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</si>
  <si>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</si>
  <si>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</si>
  <si>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</si>
  <si>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</si>
  <si>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</si>
  <si>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</si>
  <si>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</si>
  <si>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</si>
  <si>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</si>
  <si>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</si>
  <si>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</si>
  <si>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</si>
  <si>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</si>
  <si>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</si>
  <si>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</si>
  <si>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</si>
  <si>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</si>
  <si>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</si>
  <si>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</si>
  <si>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</si>
  <si>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</si>
  <si>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</si>
  <si>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</si>
  <si>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</si>
  <si>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</si>
  <si>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</si>
  <si>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</si>
  <si>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</si>
  <si>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</si>
  <si>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</si>
  <si>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</si>
  <si>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</si>
  <si>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</si>
  <si>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</si>
  <si>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</si>
  <si>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</si>
  <si>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</si>
  <si>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</si>
  <si>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</si>
  <si>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</si>
  <si>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</si>
  <si>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</si>
  <si>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</si>
  <si>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</si>
  <si>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</si>
  <si>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</si>
  <si>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</si>
  <si>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</si>
  <si>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</si>
  <si>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</si>
  <si>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</si>
  <si>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</si>
  <si>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</si>
  <si>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</si>
  <si>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</si>
  <si>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</si>
  <si>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</si>
  <si>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</si>
  <si>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</si>
  <si>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</si>
  <si>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</si>
  <si>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</si>
  <si>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</si>
  <si>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</si>
  <si>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</si>
  <si>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</si>
  <si>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</si>
  <si>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</si>
  <si>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</si>
  <si>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</si>
  <si>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</si>
  <si>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</si>
  <si>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</si>
  <si>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</si>
  <si>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</si>
  <si>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</si>
  <si>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</si>
  <si>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</si>
  <si>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</si>
  <si>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</si>
  <si>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</si>
  <si>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</si>
  <si>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</si>
  <si>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</si>
  <si>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</si>
  <si>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</si>
  <si>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</si>
  <si>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</si>
  <si>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</si>
  <si>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</si>
  <si>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</si>
  <si>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</si>
  <si>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</si>
  <si>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</si>
  <si>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</si>
  <si>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</si>
  <si>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</si>
  <si>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</si>
  <si>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</si>
  <si>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</si>
  <si>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</si>
  <si>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</si>
  <si>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</si>
  <si>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</si>
  <si>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</si>
  <si>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</si>
  <si>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</si>
  <si>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</si>
  <si>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</si>
  <si>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</si>
  <si>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</si>
  <si>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</si>
  <si>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</si>
  <si>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</si>
  <si>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</si>
  <si>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</si>
  <si>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</si>
  <si>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</si>
  <si>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</si>
  <si>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</si>
  <si>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</si>
  <si>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</si>
  <si>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</si>
  <si>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</si>
  <si>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</si>
  <si>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</si>
  <si>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</si>
  <si>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</si>
  <si>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</si>
  <si>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</si>
  <si>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</si>
  <si>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</si>
  <si>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</si>
  <si>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</si>
  <si>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</si>
  <si>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</si>
  <si>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</si>
  <si>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</si>
  <si>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</si>
  <si>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</si>
  <si>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</si>
  <si>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</si>
  <si>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</si>
  <si>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</si>
  <si>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</si>
  <si>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</si>
  <si>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</si>
  <si>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</si>
  <si>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</si>
  <si>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</si>
  <si>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</si>
  <si>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</si>
  <si>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</si>
  <si>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</si>
  <si>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</si>
  <si>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</si>
  <si>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</si>
  <si>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</si>
  <si>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</si>
  <si>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</si>
  <si>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</si>
  <si>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</si>
  <si>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</si>
  <si>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</si>
  <si>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</si>
  <si>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</si>
  <si>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</si>
  <si>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</si>
  <si>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</si>
  <si>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</si>
  <si>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</si>
  <si>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</si>
  <si>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</si>
  <si>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</si>
  <si>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</si>
  <si>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</si>
  <si>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</si>
  <si>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</si>
  <si>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</si>
  <si>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</si>
  <si>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</si>
  <si>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</si>
  <si>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</si>
  <si>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</si>
  <si>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</si>
  <si>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</si>
  <si>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</si>
  <si>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</si>
  <si>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</si>
  <si>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</si>
  <si>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</si>
  <si>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</si>
  <si>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</si>
  <si>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</si>
  <si>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</si>
  <si>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</si>
  <si>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</si>
  <si>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</si>
  <si>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</si>
  <si>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</si>
  <si>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</si>
  <si>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</si>
  <si>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</si>
  <si>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</si>
  <si>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</si>
  <si>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</si>
  <si>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</si>
  <si>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</si>
  <si>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</si>
  <si>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</si>
  <si>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</si>
  <si>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</si>
  <si>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</si>
  <si>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</si>
  <si>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</si>
  <si>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</si>
  <si>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</si>
  <si>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</si>
  <si>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</si>
  <si>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</si>
  <si>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</si>
  <si>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</si>
  <si>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</si>
  <si>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</si>
  <si>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</si>
  <si>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</si>
  <si>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</si>
  <si>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</si>
  <si>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</si>
  <si>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</si>
  <si>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</si>
  <si>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</si>
  <si>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</si>
  <si>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</si>
  <si>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</si>
  <si>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</si>
  <si>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</si>
  <si>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</si>
  <si>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</si>
  <si>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</si>
  <si>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</si>
  <si>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</si>
  <si>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</si>
  <si>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</si>
  <si>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</si>
  <si>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</si>
  <si>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</si>
  <si>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</si>
  <si>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</si>
  <si>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</si>
  <si>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</si>
  <si>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</si>
  <si>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</si>
  <si>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</si>
  <si>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</si>
  <si>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</si>
  <si>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</si>
  <si>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</si>
  <si>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</si>
  <si>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</si>
  <si>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</si>
  <si>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</si>
  <si>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</si>
  <si>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</si>
  <si>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</si>
  <si>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</si>
  <si>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</si>
  <si>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</si>
  <si>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</si>
  <si>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</si>
  <si>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</si>
  <si>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</si>
  <si>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</si>
  <si>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</si>
  <si>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</si>
  <si>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</si>
  <si>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</si>
  <si>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</si>
  <si>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</si>
  <si>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</si>
  <si>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</si>
  <si>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</si>
  <si>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</si>
  <si>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</si>
  <si>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</si>
  <si>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</si>
  <si>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</si>
  <si>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</si>
  <si>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</si>
  <si>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</si>
  <si>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</si>
  <si>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</si>
  <si>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</si>
  <si>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</si>
  <si>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</si>
  <si>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</si>
  <si>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</si>
  <si>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</si>
  <si>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</si>
  <si>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</si>
  <si>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</si>
  <si>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</si>
  <si>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</si>
  <si>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</si>
  <si>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</si>
  <si>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</si>
  <si>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</si>
  <si>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</si>
  <si>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</si>
  <si>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</si>
  <si>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</si>
  <si>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</si>
  <si>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</si>
  <si>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</si>
  <si>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</si>
  <si>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</si>
  <si>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</si>
  <si>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</si>
  <si>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</si>
  <si>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</si>
  <si>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</si>
  <si>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</si>
  <si>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</si>
  <si>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</si>
  <si>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</si>
  <si>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</si>
  <si>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</si>
  <si>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</si>
  <si>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</si>
  <si>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</si>
  <si>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</si>
  <si>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</si>
  <si>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</si>
  <si>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</si>
  <si>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</si>
  <si>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</si>
  <si>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</si>
  <si>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</si>
  <si>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</si>
  <si>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</si>
  <si>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</si>
  <si>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</si>
  <si>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</si>
  <si>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</si>
  <si>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</si>
  <si>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</si>
  <si>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</si>
  <si>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</si>
  <si>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</si>
  <si>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</si>
  <si>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</si>
  <si>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</si>
  <si>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</si>
  <si>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</si>
  <si>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</si>
  <si>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</si>
  <si>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</si>
  <si>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</si>
  <si>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</si>
  <si>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</si>
  <si>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</si>
  <si>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</si>
  <si>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</si>
  <si>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</si>
  <si>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</si>
  <si>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</si>
  <si>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</si>
  <si>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</si>
  <si>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</si>
  <si>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</si>
  <si>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</si>
  <si>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</si>
  <si>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</si>
  <si>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</si>
  <si>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</si>
  <si>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</si>
  <si>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</si>
  <si>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</si>
  <si>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</si>
  <si>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</si>
  <si>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</si>
  <si>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</si>
  <si>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</si>
  <si>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</si>
  <si>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</si>
  <si>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</si>
  <si>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</si>
  <si>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</si>
  <si>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</si>
  <si>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</si>
  <si>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</si>
  <si>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</si>
  <si>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</si>
  <si>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</si>
  <si>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</si>
  <si>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</si>
  <si>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</si>
  <si>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</si>
  <si>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</si>
  <si>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</si>
  <si>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</si>
  <si>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</si>
  <si>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</si>
  <si>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</si>
  <si>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</si>
  <si>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</si>
  <si>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</si>
  <si>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</si>
  <si>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</si>
  <si>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</si>
  <si>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</si>
  <si>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</si>
  <si>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</si>
  <si>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</si>
  <si>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</si>
  <si>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</si>
  <si>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</si>
  <si>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</si>
  <si>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</si>
  <si>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</si>
  <si>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</si>
  <si>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</si>
  <si>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</si>
  <si>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</si>
  <si>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</si>
  <si>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</si>
  <si>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</si>
  <si>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</si>
  <si>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</si>
  <si>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</si>
  <si>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</si>
  <si>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</si>
  <si>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</si>
  <si>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</si>
  <si>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</si>
  <si>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</si>
  <si>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</si>
  <si>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</si>
  <si>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</si>
  <si>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</si>
  <si>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</si>
  <si>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</si>
  <si>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</si>
  <si>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</si>
  <si>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</si>
  <si>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</si>
  <si>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</si>
  <si>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</si>
  <si>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</si>
  <si>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</si>
  <si>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</si>
  <si>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</si>
  <si>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</si>
  <si>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</si>
  <si>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</si>
  <si>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</si>
  <si>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</si>
  <si>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</si>
  <si>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</si>
  <si>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</si>
  <si>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</si>
  <si>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</si>
  <si>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</si>
  <si>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</si>
  <si>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</si>
  <si>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</si>
  <si>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</si>
  <si>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</si>
  <si>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</si>
  <si>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</si>
  <si>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</si>
  <si>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</si>
  <si>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</si>
  <si>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</si>
  <si>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</si>
  <si>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</si>
  <si>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</si>
  <si>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</si>
  <si>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</si>
  <si>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</si>
  <si>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</si>
  <si>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</si>
  <si>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</si>
  <si>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</si>
  <si>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</si>
  <si>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</si>
  <si>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</si>
  <si>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</si>
  <si>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</si>
  <si>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</si>
  <si>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</si>
  <si>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</si>
  <si>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</si>
  <si>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</si>
  <si>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</si>
  <si>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</si>
  <si>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</si>
  <si>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</si>
  <si>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</si>
  <si>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</si>
  <si>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</si>
  <si>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</si>
  <si>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</si>
  <si>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</si>
  <si>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</si>
  <si>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</si>
  <si>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</si>
  <si>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</si>
  <si>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</si>
  <si>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</si>
  <si>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</si>
  <si>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</si>
  <si>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</si>
  <si>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</si>
  <si>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</si>
  <si>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</si>
  <si>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</si>
  <si>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</si>
  <si>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</si>
  <si>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</si>
  <si>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</si>
  <si>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</si>
  <si>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</si>
  <si>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</si>
  <si>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</si>
  <si>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</si>
  <si>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</si>
  <si>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</si>
  <si>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</si>
  <si>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</si>
  <si>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</si>
  <si>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</si>
  <si>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</si>
  <si>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</si>
  <si>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</si>
  <si>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</si>
  <si>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</si>
  <si>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</si>
  <si>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</si>
  <si>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</si>
  <si>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</si>
  <si>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</si>
  <si>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</si>
  <si>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</si>
  <si>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</si>
  <si>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</si>
  <si>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</si>
  <si>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</si>
  <si>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</si>
  <si>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</si>
  <si>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</si>
  <si>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</si>
  <si>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</si>
  <si>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</si>
  <si>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</si>
  <si>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</si>
  <si>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</si>
  <si>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</si>
  <si>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</si>
  <si>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</si>
  <si>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</si>
  <si>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</si>
  <si>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</si>
  <si>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</si>
  <si>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</si>
  <si>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</si>
  <si>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</si>
  <si>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</si>
  <si>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</si>
  <si>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</si>
  <si>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</si>
  <si>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</si>
  <si>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</si>
  <si>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</si>
  <si>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</si>
  <si>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</si>
  <si>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</si>
  <si>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</si>
  <si>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</si>
  <si>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</si>
  <si>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</si>
  <si>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</si>
  <si>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</si>
  <si>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</si>
  <si>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</si>
  <si>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</si>
  <si>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</si>
  <si>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</si>
  <si>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</si>
  <si>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</si>
  <si>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</si>
  <si>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</si>
  <si>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</si>
  <si>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</si>
  <si>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</si>
  <si>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</si>
  <si>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</si>
  <si>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</si>
  <si>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</si>
  <si>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</si>
  <si>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</si>
  <si>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</si>
  <si>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</si>
  <si>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</si>
  <si>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</si>
  <si>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</si>
  <si>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</si>
  <si>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</si>
  <si>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</si>
  <si>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</si>
  <si>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</si>
  <si>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</si>
  <si>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</si>
  <si>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</si>
  <si>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</si>
  <si>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</si>
  <si>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</si>
  <si>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</si>
  <si>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</si>
  <si>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</si>
  <si>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</si>
  <si>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</si>
  <si>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</si>
  <si>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</si>
  <si>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</si>
  <si>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</si>
  <si>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</si>
  <si>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</si>
  <si>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</si>
  <si>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</si>
  <si>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</si>
  <si>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</si>
  <si>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</si>
  <si>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</si>
  <si>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</si>
  <si>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</si>
  <si>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</si>
  <si>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</si>
  <si>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</si>
  <si>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</si>
  <si>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</si>
  <si>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</si>
  <si>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</si>
  <si>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</si>
  <si>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</si>
  <si>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</si>
  <si>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</si>
  <si>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</si>
  <si>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</si>
  <si>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</si>
  <si>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</si>
  <si>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</si>
  <si>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</si>
  <si>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</si>
  <si>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</si>
  <si>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</si>
  <si>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</si>
  <si>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</si>
  <si>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</si>
  <si>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</si>
  <si>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</si>
  <si>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</si>
  <si>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</si>
  <si>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</si>
  <si>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</si>
  <si>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</si>
  <si>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</si>
  <si>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</si>
  <si>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</si>
  <si>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</si>
  <si>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</si>
  <si>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</si>
  <si>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</si>
  <si>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</si>
  <si>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</si>
  <si>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</si>
  <si>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</si>
  <si>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</si>
  <si>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</si>
  <si>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</si>
  <si>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</si>
  <si>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</si>
  <si>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</si>
  <si>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</si>
  <si>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</si>
  <si>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</si>
  <si>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</si>
  <si>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</si>
  <si>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</si>
  <si>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</si>
  <si>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</si>
  <si>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</si>
  <si>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</si>
  <si>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</si>
  <si>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</si>
  <si>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</si>
  <si>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</si>
  <si>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</si>
  <si>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</si>
  <si>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</si>
  <si>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</si>
  <si>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</si>
  <si>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</si>
  <si>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</si>
  <si>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</si>
  <si>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</si>
  <si>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</si>
  <si>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</si>
  <si>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</si>
  <si>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</si>
  <si>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</si>
  <si>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</si>
  <si>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</si>
  <si>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</si>
  <si>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</si>
  <si>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</si>
  <si>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</si>
  <si>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</si>
  <si>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</si>
  <si>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</si>
  <si>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</si>
  <si>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</si>
  <si>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</si>
  <si>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</si>
  <si>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</si>
  <si>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</si>
  <si>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</si>
  <si>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</si>
  <si>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</si>
  <si>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</si>
  <si>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</si>
  <si>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</si>
  <si>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</si>
  <si>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</si>
  <si>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</si>
  <si>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</si>
  <si>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</si>
  <si>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</si>
  <si>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</si>
  <si>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</si>
  <si>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</si>
  <si>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</si>
  <si>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</si>
  <si>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</si>
  <si>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</si>
  <si>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</si>
  <si>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</si>
  <si>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</si>
  <si>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</si>
  <si>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</si>
  <si>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</si>
  <si>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</si>
  <si>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</si>
  <si>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</si>
  <si>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</si>
  <si>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</si>
  <si>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</si>
  <si>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</si>
  <si>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</si>
  <si>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</si>
  <si>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</si>
  <si>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</si>
  <si>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</si>
  <si>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</si>
  <si>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</si>
  <si>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</si>
  <si>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</si>
  <si>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</si>
  <si>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</si>
  <si>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</si>
  <si>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</si>
  <si>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</si>
  <si>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</si>
  <si>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</si>
  <si>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</si>
  <si>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</si>
  <si>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</si>
  <si>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</si>
  <si>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</si>
  <si>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</si>
  <si>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</si>
  <si>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</si>
  <si>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</si>
  <si>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</si>
  <si>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</si>
  <si>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</si>
  <si>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</si>
  <si>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</si>
  <si>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</si>
  <si>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</si>
  <si>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</si>
  <si>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</si>
  <si>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</si>
  <si>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</si>
  <si>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</si>
  <si>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</si>
  <si>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</si>
  <si>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</si>
  <si>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</si>
  <si>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</si>
  <si>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</si>
  <si>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</si>
  <si>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</si>
  <si>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</si>
  <si>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</si>
  <si>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</si>
  <si>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</si>
  <si>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</si>
  <si>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</si>
  <si>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</si>
  <si>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</si>
  <si>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</si>
  <si>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</si>
  <si>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</si>
  <si>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</si>
  <si>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</si>
  <si>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</si>
  <si>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</si>
  <si>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</si>
  <si>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</si>
  <si>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</si>
  <si>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</si>
  <si>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</si>
  <si>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</si>
  <si>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</si>
  <si>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</si>
  <si>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</si>
  <si>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</si>
  <si>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</si>
  <si>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</si>
  <si>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</si>
  <si>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</si>
  <si>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</si>
  <si>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</si>
  <si>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</si>
  <si>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</si>
  <si>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</si>
  <si>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</si>
  <si>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</si>
  <si>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</si>
  <si>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</si>
  <si>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</si>
  <si>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</si>
  <si>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</si>
  <si>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</si>
  <si>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</si>
  <si>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</si>
  <si>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</si>
  <si>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</si>
  <si>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</si>
  <si>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</si>
  <si>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</si>
  <si>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</si>
  <si>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</si>
  <si>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</si>
  <si>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</si>
  <si>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</si>
  <si>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</si>
  <si>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</si>
  <si>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</si>
  <si>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</si>
  <si>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</si>
  <si>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</si>
  <si>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</si>
  <si>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</si>
  <si>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</si>
  <si>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</si>
  <si>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</si>
  <si>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</si>
  <si>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</si>
  <si>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</si>
  <si>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</si>
  <si>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</si>
  <si>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</si>
  <si>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</si>
  <si>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</si>
  <si>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</si>
  <si>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</si>
  <si>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</si>
  <si>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</si>
  <si>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</si>
  <si>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</si>
  <si>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</si>
  <si>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</si>
  <si>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</si>
  <si>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</si>
  <si>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</si>
  <si>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</si>
  <si>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</si>
  <si>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</si>
  <si>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</si>
  <si>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</si>
  <si>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</si>
  <si>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</si>
  <si>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</si>
  <si>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</si>
  <si>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</si>
  <si>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</si>
  <si>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</si>
  <si>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</si>
  <si>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</si>
  <si>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</si>
  <si>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</si>
  <si>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</si>
  <si>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</si>
  <si>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</si>
  <si>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</si>
  <si>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</si>
  <si>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</si>
  <si>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</si>
  <si>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</si>
  <si>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</si>
  <si>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</si>
  <si>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</si>
  <si>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</si>
  <si>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</si>
  <si>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</si>
  <si>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</si>
  <si>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</si>
  <si>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</si>
  <si>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</si>
  <si>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</si>
  <si>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</si>
  <si>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</si>
  <si>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</si>
  <si>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</si>
  <si>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</si>
  <si>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</si>
  <si>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</si>
  <si>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</si>
  <si>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</si>
  <si>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</si>
  <si>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</si>
  <si>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</si>
  <si>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</si>
  <si>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</si>
  <si>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</si>
  <si>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</si>
  <si>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</si>
  <si>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</si>
  <si>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</si>
  <si>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</si>
  <si>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</si>
  <si>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</si>
  <si>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</si>
  <si>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</si>
  <si>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</si>
  <si>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</si>
  <si>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</si>
  <si>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</si>
  <si>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</si>
  <si>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</si>
  <si>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</si>
  <si>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</si>
  <si>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</si>
  <si>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</si>
  <si>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</si>
  <si>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</si>
  <si>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</si>
  <si>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</si>
  <si>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</si>
  <si>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</si>
  <si>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</si>
  <si>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</si>
  <si>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</si>
  <si>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</si>
  <si>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</si>
  <si>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</si>
  <si>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</si>
  <si>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</si>
  <si>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</si>
  <si>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</si>
  <si>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</si>
  <si>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</si>
  <si>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</si>
  <si>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</si>
  <si>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</si>
  <si>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</si>
  <si>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</si>
  <si>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</si>
  <si>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</si>
  <si>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</si>
  <si>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</si>
  <si>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</si>
  <si>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</si>
  <si>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</si>
  <si>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</si>
  <si>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</si>
  <si>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</si>
  <si>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</si>
  <si>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</si>
  <si>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</si>
  <si>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</si>
  <si>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</si>
  <si>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</si>
  <si>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</si>
  <si>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</si>
  <si>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</si>
  <si>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</si>
  <si>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</si>
  <si>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</si>
  <si>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</si>
  <si>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</si>
  <si>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</si>
  <si>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</si>
  <si>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</si>
  <si>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</si>
  <si>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</si>
  <si>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</si>
  <si>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</si>
  <si>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</si>
  <si>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</si>
  <si>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</si>
  <si>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</si>
  <si>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</si>
  <si>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</si>
  <si>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</si>
  <si>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</si>
  <si>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</si>
  <si>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</si>
  <si>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</si>
  <si>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</si>
  <si>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</si>
  <si>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</si>
  <si>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</si>
  <si>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</si>
  <si>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</si>
  <si>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</si>
  <si>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</si>
  <si>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</si>
  <si>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</si>
  <si>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</si>
  <si>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</si>
  <si>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</si>
  <si>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</si>
  <si>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</si>
  <si>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</si>
  <si>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</si>
  <si>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</si>
  <si>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</si>
  <si>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</si>
  <si>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</si>
  <si>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</si>
  <si>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</si>
  <si>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</si>
  <si>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</si>
  <si>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</si>
  <si>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</si>
  <si>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</si>
  <si>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</si>
  <si>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</si>
  <si>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</si>
  <si>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</si>
  <si>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</si>
  <si>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</si>
  <si>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</si>
  <si>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</si>
  <si>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</si>
  <si>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</si>
  <si>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</si>
  <si>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</si>
  <si>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</si>
  <si>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</si>
  <si>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</si>
  <si>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</si>
  <si>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</si>
  <si>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</si>
  <si>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</si>
  <si>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</si>
  <si>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</si>
  <si>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</si>
  <si>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</si>
  <si>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</si>
  <si>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</si>
  <si>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</si>
  <si>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</si>
  <si>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</si>
  <si>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</si>
  <si>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</si>
  <si>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</si>
  <si>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</si>
  <si>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</si>
  <si>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</si>
  <si>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</si>
  <si>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</si>
  <si>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</si>
  <si>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</si>
  <si>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</si>
  <si>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</si>
  <si>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</si>
  <si>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</si>
  <si>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</si>
  <si>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</si>
  <si>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</si>
  <si>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</si>
  <si>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</si>
  <si>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</si>
  <si>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</si>
  <si>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</si>
  <si>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</si>
  <si>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</si>
  <si>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</si>
  <si>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</si>
  <si>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</si>
  <si>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</si>
  <si>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</si>
  <si>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</si>
  <si>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</si>
  <si>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</si>
  <si>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</si>
  <si>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</si>
  <si>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</si>
  <si>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</si>
  <si>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</si>
  <si>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</si>
  <si>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</si>
  <si>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</si>
  <si>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</si>
  <si>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</si>
  <si>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</si>
  <si>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</si>
  <si>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</si>
  <si>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</si>
  <si>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</si>
  <si>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</si>
  <si>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</si>
  <si>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</si>
  <si>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</si>
  <si>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</si>
  <si>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</si>
  <si>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</si>
  <si>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</si>
  <si>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</si>
  <si>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</si>
  <si>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</si>
  <si>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</si>
  <si>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</si>
  <si>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</si>
  <si>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</si>
  <si>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</si>
  <si>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</si>
  <si>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</si>
  <si>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</si>
  <si>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</si>
  <si>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</si>
  <si>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</si>
  <si>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</si>
  <si>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</si>
  <si>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</si>
  <si>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</si>
  <si>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</si>
  <si>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</si>
  <si>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</si>
  <si>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</si>
  <si>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</si>
  <si>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</si>
  <si>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</si>
  <si>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</si>
  <si>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</si>
  <si>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</si>
  <si>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</si>
  <si>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</si>
  <si>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</si>
  <si>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</si>
  <si>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</si>
  <si>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</si>
  <si>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</si>
  <si>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</si>
  <si>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</si>
  <si>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</si>
  <si>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</si>
  <si>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</si>
  <si>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</si>
  <si>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</si>
  <si>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</si>
  <si>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</si>
  <si>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</si>
  <si>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</si>
  <si>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</si>
  <si>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</si>
  <si>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</si>
  <si>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</si>
  <si>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</si>
  <si>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</si>
  <si>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</si>
  <si>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</si>
  <si>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</si>
  <si>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</si>
  <si>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</si>
  <si>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</si>
  <si>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</si>
  <si>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</si>
  <si>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</si>
  <si>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</si>
  <si>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</si>
  <si>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</si>
  <si>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</si>
  <si>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</si>
  <si>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</si>
  <si>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</si>
  <si>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</si>
  <si>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</si>
  <si>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</si>
  <si>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</si>
  <si>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</si>
  <si>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</si>
  <si>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</si>
  <si>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</si>
  <si>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</si>
  <si>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</si>
  <si>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</si>
  <si>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</si>
  <si>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</si>
  <si>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</si>
  <si>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</si>
  <si>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</si>
  <si>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</si>
  <si>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</si>
  <si>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</si>
  <si>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</si>
  <si>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</si>
  <si>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</si>
  <si>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</si>
  <si>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</si>
  <si>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</si>
  <si>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</si>
  <si>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</si>
  <si>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</si>
  <si>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</si>
  <si>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</si>
  <si>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</si>
  <si>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</si>
  <si>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</si>
  <si>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</si>
  <si>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</si>
  <si>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</si>
  <si>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</si>
  <si>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</si>
  <si>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</si>
  <si>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</si>
  <si>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</si>
  <si>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</si>
  <si>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</si>
  <si>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</si>
  <si>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</si>
  <si>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</si>
  <si>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</si>
  <si>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</si>
  <si>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</si>
  <si>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</si>
  <si>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</si>
  <si>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</si>
  <si>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</si>
  <si>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</si>
  <si>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</si>
  <si>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</si>
  <si>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</si>
  <si>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</si>
  <si>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</si>
  <si>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</si>
  <si>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</si>
  <si>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</si>
  <si>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</si>
  <si>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</si>
  <si>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</si>
  <si>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</si>
  <si>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</si>
  <si>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</si>
  <si>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</si>
  <si>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</si>
  <si>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</si>
  <si>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</si>
  <si>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</si>
  <si>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</si>
  <si>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</si>
  <si>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</si>
  <si>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</si>
  <si>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</si>
  <si>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</si>
  <si>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</si>
  <si>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</si>
  <si>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</si>
  <si>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</si>
  <si>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</si>
  <si>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</si>
  <si>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</si>
  <si>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</si>
  <si>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</si>
  <si>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</si>
  <si>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</si>
  <si>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</si>
  <si>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</si>
  <si>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</si>
  <si>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</si>
  <si>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</si>
  <si>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</si>
  <si>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</si>
  <si>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</si>
  <si>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</si>
  <si>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</si>
  <si>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</si>
  <si>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</si>
  <si>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</si>
  <si>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</si>
  <si>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</si>
  <si>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</si>
  <si>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</si>
  <si>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</si>
  <si>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</si>
  <si>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</si>
  <si>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</si>
  <si>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</si>
  <si>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</si>
  <si>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</si>
  <si>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</si>
  <si>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</si>
  <si>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</si>
  <si>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</si>
  <si>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</si>
  <si>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</si>
  <si>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</si>
  <si>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</si>
  <si>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</si>
  <si>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</si>
  <si>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</si>
  <si>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</si>
  <si>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</si>
  <si>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</si>
  <si>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</si>
  <si>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</si>
  <si>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</si>
  <si>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</si>
  <si>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</si>
  <si>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</si>
  <si>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</si>
  <si>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</si>
  <si>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</si>
  <si>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</si>
  <si>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</si>
  <si>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</si>
  <si>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</si>
  <si>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</si>
  <si>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</si>
  <si>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</si>
  <si>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</si>
  <si>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</si>
  <si>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</si>
  <si>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</si>
  <si>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</si>
  <si>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</si>
  <si>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</si>
  <si>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</si>
  <si>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</si>
  <si>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</si>
  <si>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</si>
  <si>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</si>
  <si>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</si>
  <si>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</si>
  <si>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</si>
  <si>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</si>
  <si>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</si>
  <si>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</si>
  <si>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</si>
  <si>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</si>
  <si>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</si>
  <si>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</si>
  <si>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</si>
  <si>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</si>
  <si>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</si>
  <si>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</si>
  <si>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</si>
  <si>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</si>
  <si>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</si>
  <si>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</si>
  <si>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</si>
  <si>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</si>
  <si>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</si>
  <si>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</si>
  <si>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</si>
  <si>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</si>
  <si>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</si>
  <si>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</si>
  <si>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</si>
  <si>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</si>
  <si>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</si>
  <si>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</si>
  <si>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</si>
  <si>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</si>
  <si>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</si>
  <si>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</si>
  <si>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</si>
  <si>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</si>
  <si>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</si>
  <si>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</si>
  <si>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</si>
  <si>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</si>
  <si>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</si>
  <si>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</si>
  <si>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</si>
  <si>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</si>
  <si>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</si>
  <si>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</si>
  <si>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</si>
  <si>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</si>
  <si>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</si>
  <si>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</si>
  <si>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</si>
  <si>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</si>
  <si>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</si>
  <si>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</si>
  <si>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</si>
  <si>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</si>
  <si>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</si>
  <si>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</si>
  <si>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</si>
  <si>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</si>
  <si>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</si>
  <si>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</si>
  <si>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</si>
  <si>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</si>
  <si>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</si>
  <si>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</si>
  <si>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</si>
  <si>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</si>
  <si>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</si>
  <si>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</si>
  <si>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</si>
  <si>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</si>
  <si>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</si>
  <si>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</si>
  <si>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</si>
  <si>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</si>
  <si>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</si>
  <si>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</si>
  <si>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</si>
  <si>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</si>
  <si>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</si>
  <si>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</si>
  <si>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</si>
  <si>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</si>
  <si>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</si>
  <si>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</si>
  <si>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</si>
  <si>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</si>
  <si>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</si>
  <si>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</si>
  <si>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</si>
  <si>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</si>
  <si>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</si>
  <si>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</si>
  <si>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</si>
  <si>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</si>
  <si>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</si>
  <si>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</si>
  <si>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</si>
  <si>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</si>
  <si>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</si>
  <si>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</si>
  <si>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</si>
  <si>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</si>
  <si>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</si>
  <si>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</si>
  <si>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</si>
  <si>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</si>
  <si>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</si>
  <si>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</si>
  <si>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</si>
  <si>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</si>
  <si>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</si>
  <si>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</si>
  <si>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</si>
  <si>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</si>
  <si>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</si>
  <si>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</si>
  <si>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</si>
  <si>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</si>
  <si>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</si>
  <si>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</si>
  <si>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</si>
  <si>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</si>
  <si>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</si>
  <si>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</si>
  <si>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</si>
  <si>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</si>
  <si>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</si>
  <si>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</si>
  <si>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</si>
  <si>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</si>
  <si>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</si>
  <si>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</si>
  <si>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</si>
  <si>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</si>
  <si>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</si>
  <si>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</si>
  <si>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</si>
  <si>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</si>
  <si>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</si>
  <si>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</si>
  <si>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</si>
  <si>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</si>
  <si>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</si>
  <si>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</si>
  <si>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</si>
  <si>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</si>
  <si>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</si>
  <si>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</si>
  <si>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</si>
  <si>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</si>
  <si>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</si>
  <si>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</si>
  <si>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</si>
  <si>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</si>
  <si>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</si>
  <si>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</si>
  <si>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</si>
  <si>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</si>
  <si>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</si>
  <si>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</si>
  <si>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</si>
  <si>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</si>
  <si>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</si>
  <si>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</si>
  <si>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</si>
  <si>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</si>
  <si>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</si>
  <si>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</si>
  <si>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</si>
  <si>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</si>
  <si>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</si>
  <si>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</si>
  <si>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</si>
  <si>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</si>
  <si>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</si>
  <si>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</si>
  <si>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</si>
  <si>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</si>
  <si>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</si>
  <si>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</si>
  <si>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</si>
  <si>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</si>
  <si>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</si>
  <si>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</si>
  <si>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</si>
  <si>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</si>
  <si>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</si>
  <si>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</si>
  <si>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</si>
  <si>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</si>
  <si>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</si>
  <si>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</si>
  <si>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</si>
  <si>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</si>
  <si>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</si>
  <si>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</si>
  <si>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</si>
  <si>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</si>
  <si>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</si>
  <si>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</si>
  <si>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</si>
  <si>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</si>
  <si>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</si>
  <si>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</si>
  <si>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</si>
  <si>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</si>
  <si>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</si>
  <si>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</si>
  <si>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</si>
  <si>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</si>
  <si>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</si>
  <si>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</si>
  <si>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</si>
  <si>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</si>
  <si>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</si>
  <si>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</si>
  <si>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</si>
  <si>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</si>
  <si>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</si>
  <si>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</si>
  <si>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</si>
  <si>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</si>
  <si>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</si>
  <si>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</si>
  <si>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</si>
  <si>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</si>
  <si>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</si>
  <si>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</si>
  <si>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</si>
  <si>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</si>
  <si>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</si>
  <si>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</si>
  <si>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</si>
  <si>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</si>
  <si>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</si>
  <si>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</si>
  <si>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</si>
  <si>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</si>
  <si>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</si>
  <si>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</si>
  <si>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</si>
  <si>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</si>
  <si>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</si>
  <si>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</si>
  <si>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</si>
  <si>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</si>
  <si>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</si>
  <si>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</si>
  <si>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</si>
  <si>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</si>
  <si>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</si>
  <si>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</si>
  <si>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</si>
  <si>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</si>
  <si>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</si>
  <si>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</si>
  <si>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</si>
  <si>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</si>
  <si>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</si>
  <si>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</si>
  <si>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</si>
  <si>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</si>
  <si>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</si>
  <si>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</si>
  <si>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</si>
  <si>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</si>
  <si>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</si>
  <si>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</si>
  <si>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</si>
  <si>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</si>
  <si>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</si>
  <si>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</si>
  <si>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</si>
  <si>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</si>
  <si>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</si>
  <si>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</si>
  <si>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</si>
  <si>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</si>
  <si>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</si>
  <si>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</si>
  <si>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</si>
  <si>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</si>
  <si>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</si>
  <si>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</si>
  <si>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</si>
  <si>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</si>
  <si>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</si>
  <si>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</si>
  <si>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</si>
  <si>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</si>
  <si>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</si>
  <si>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</si>
  <si>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</si>
  <si>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</si>
  <si>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</si>
  <si>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</si>
  <si>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</si>
  <si>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</si>
  <si>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</si>
  <si>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</si>
  <si>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</si>
  <si>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</si>
  <si>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</si>
  <si>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</si>
  <si>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</si>
  <si>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</si>
  <si>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</si>
  <si>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</si>
  <si>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</si>
  <si>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</si>
  <si>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</si>
  <si>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</si>
  <si>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</si>
  <si>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</si>
  <si>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</si>
  <si>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</si>
  <si>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</si>
  <si>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</si>
  <si>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</si>
  <si>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</si>
  <si>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</si>
  <si>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</si>
  <si>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</si>
  <si>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</si>
  <si>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</si>
  <si>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</si>
  <si>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</si>
  <si>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</si>
  <si>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</si>
  <si>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</si>
  <si>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</si>
  <si>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</si>
  <si>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</si>
  <si>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</si>
  <si>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</si>
  <si>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</si>
  <si>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</si>
  <si>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</si>
  <si>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</si>
  <si>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</si>
  <si>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</si>
  <si>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</si>
  <si>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</si>
  <si>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</si>
  <si>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</si>
  <si>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</si>
  <si>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</si>
  <si>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</si>
  <si>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</si>
  <si>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</si>
  <si>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</si>
  <si>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</si>
  <si>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</si>
  <si>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</si>
  <si>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</si>
  <si>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</si>
  <si>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</si>
  <si>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</si>
  <si>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</si>
  <si>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</si>
  <si>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</si>
  <si>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</si>
  <si>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</si>
  <si>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</si>
  <si>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</si>
  <si>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</si>
  <si>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</si>
  <si>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</si>
  <si>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</si>
  <si>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</si>
  <si>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</si>
  <si>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</si>
  <si>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</si>
  <si>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</si>
  <si>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</si>
  <si>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</si>
  <si>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</si>
  <si>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</si>
  <si>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</si>
  <si>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</si>
  <si>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</si>
  <si>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</si>
  <si>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</si>
  <si>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</si>
  <si>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</si>
  <si>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</si>
  <si>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</si>
  <si>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</si>
  <si>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</si>
  <si>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</si>
  <si>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</si>
  <si>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</si>
  <si>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</si>
  <si>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</si>
  <si>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</si>
  <si>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</si>
  <si>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</si>
  <si>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</si>
  <si>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</si>
  <si>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</si>
  <si>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</si>
  <si>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</si>
  <si>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</si>
  <si>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</si>
  <si>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</si>
  <si>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</si>
  <si>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</si>
  <si>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</si>
  <si>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</si>
  <si>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</si>
  <si>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</si>
  <si>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</si>
  <si>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</si>
  <si>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</si>
  <si>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</si>
  <si>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</si>
  <si>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</si>
  <si>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</si>
  <si>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</si>
  <si>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</si>
  <si>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</si>
  <si>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</si>
  <si>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</si>
  <si>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</si>
  <si>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</si>
  <si>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</si>
  <si>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</si>
  <si>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</si>
  <si>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</si>
  <si>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</si>
  <si>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</si>
  <si>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</si>
  <si>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</si>
  <si>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</si>
  <si>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</si>
  <si>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</si>
  <si>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</si>
  <si>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</si>
  <si>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</si>
  <si>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</si>
  <si>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</si>
  <si>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</si>
  <si>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</si>
  <si>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</si>
  <si>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</si>
  <si>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</si>
  <si>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</si>
  <si>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</si>
  <si>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</si>
  <si>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</si>
  <si>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</si>
  <si>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</si>
  <si>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</si>
  <si>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</si>
  <si>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</si>
  <si>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</si>
  <si>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</si>
  <si>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</si>
  <si>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</si>
  <si>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</si>
  <si>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</si>
  <si>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</si>
  <si>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</si>
  <si>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</si>
  <si>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</si>
  <si>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</si>
  <si>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</si>
  <si>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</si>
  <si>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</si>
  <si>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</si>
  <si>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</si>
  <si>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</si>
  <si>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</si>
  <si>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</si>
  <si>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</si>
  <si>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</si>
  <si>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</si>
  <si>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</si>
  <si>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</si>
  <si>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</si>
  <si>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</si>
  <si>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</si>
  <si>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</si>
  <si>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</si>
  <si>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</si>
  <si>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</si>
  <si>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</si>
  <si>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</si>
  <si>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</si>
  <si>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</si>
  <si>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</si>
  <si>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</si>
  <si>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</si>
  <si>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</si>
  <si>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</si>
  <si>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</si>
  <si>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</si>
  <si>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</si>
  <si>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</si>
  <si>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</si>
  <si>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</si>
  <si>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</si>
  <si>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</si>
  <si>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</si>
  <si>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</si>
  <si>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</si>
  <si>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</si>
  <si>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</si>
  <si>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</si>
  <si>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</si>
  <si>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</si>
  <si>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</si>
  <si>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</si>
  <si>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</si>
  <si>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</si>
  <si>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</si>
  <si>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</si>
  <si>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</si>
  <si>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</si>
  <si>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</si>
  <si>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</si>
  <si>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</si>
  <si>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</si>
  <si>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</si>
  <si>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</si>
  <si>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</si>
  <si>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</si>
  <si>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</si>
  <si>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</si>
  <si>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</si>
  <si>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</si>
  <si>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</si>
  <si>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</si>
  <si>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</si>
  <si>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</si>
  <si>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</si>
  <si>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</si>
  <si>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</si>
  <si>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</si>
  <si>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</si>
  <si>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</si>
  <si>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</si>
  <si>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</si>
  <si>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</si>
  <si>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</si>
  <si>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</si>
  <si>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</si>
  <si>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</si>
  <si>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</si>
  <si>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</si>
  <si>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</si>
  <si>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</si>
  <si>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</si>
  <si>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</si>
  <si>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</si>
  <si>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</si>
  <si>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</si>
  <si>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</si>
  <si>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</si>
  <si>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</si>
  <si>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</si>
  <si>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</si>
  <si>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</si>
  <si>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</si>
  <si>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</si>
  <si>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</si>
  <si>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</si>
  <si>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</si>
  <si>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</si>
  <si>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</si>
  <si>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</si>
  <si>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</si>
  <si>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</si>
  <si>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</si>
  <si>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</si>
  <si>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</si>
  <si>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</si>
  <si>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</si>
  <si>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</si>
  <si>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</si>
  <si>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</si>
  <si>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</si>
  <si>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</si>
  <si>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</si>
  <si>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</si>
  <si>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</si>
  <si>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</si>
  <si>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</si>
  <si>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</si>
  <si>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</si>
  <si>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</si>
  <si>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</si>
  <si>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</si>
  <si>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</si>
  <si>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</si>
  <si>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</si>
  <si>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</si>
  <si>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</si>
  <si>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</si>
  <si>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</si>
  <si>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</si>
  <si>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</si>
  <si>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</si>
  <si>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</si>
  <si>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</si>
  <si>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</si>
  <si>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</si>
  <si>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</si>
  <si>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</si>
  <si>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</si>
  <si>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</si>
  <si>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</si>
  <si>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</si>
  <si>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</si>
  <si>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</si>
  <si>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</si>
  <si>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</si>
  <si>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</si>
  <si>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</si>
  <si>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</si>
  <si>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</si>
  <si>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</si>
  <si>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</si>
  <si>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</si>
  <si>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</si>
  <si>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</si>
  <si>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</si>
  <si>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</si>
  <si>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</si>
  <si>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</si>
  <si>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</si>
  <si>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</si>
  <si>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</si>
  <si>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</si>
  <si>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</si>
  <si>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</si>
  <si>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</si>
  <si>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</si>
  <si>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</si>
  <si>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</si>
  <si>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</si>
  <si>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</si>
  <si>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</si>
  <si>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</si>
  <si>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</si>
  <si>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</si>
  <si>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</si>
  <si>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</si>
  <si>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</si>
  <si>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</si>
  <si>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</si>
  <si>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</si>
  <si>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</si>
  <si>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</si>
  <si>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</si>
  <si>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</si>
  <si>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</si>
  <si>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</si>
  <si>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</si>
  <si>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</si>
  <si>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</si>
  <si>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</si>
  <si>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</si>
  <si>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</si>
  <si>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</si>
  <si>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</si>
  <si>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</si>
  <si>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</si>
  <si>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</si>
  <si>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</si>
  <si>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</si>
  <si>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</si>
  <si>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</si>
  <si>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</si>
  <si>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</si>
  <si>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</si>
  <si>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</si>
  <si>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</si>
  <si>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</si>
  <si>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</si>
  <si>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</si>
  <si>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</si>
  <si>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</si>
  <si>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</si>
  <si>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</si>
  <si>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</si>
  <si>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</si>
  <si>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</si>
  <si>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</si>
  <si>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</si>
  <si>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</si>
  <si>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</si>
  <si>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</si>
  <si>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</si>
  <si>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</si>
  <si>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</si>
  <si>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</si>
  <si>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</si>
  <si>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</si>
  <si>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</si>
  <si>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</si>
  <si>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</si>
  <si>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</si>
  <si>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</si>
  <si>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</si>
  <si>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</si>
  <si>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</si>
  <si>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</si>
  <si>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</si>
  <si>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</si>
  <si>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</si>
  <si>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</si>
  <si>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</si>
  <si>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</si>
  <si>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</si>
  <si>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</si>
  <si>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</si>
  <si>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</si>
  <si>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</si>
  <si>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</si>
  <si>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</si>
  <si>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</si>
  <si>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</si>
  <si>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</si>
  <si>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</si>
  <si>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</si>
  <si>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</si>
  <si>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</si>
  <si>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</si>
  <si>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</si>
  <si>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</si>
  <si>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</si>
  <si>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</si>
  <si>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</si>
  <si>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</si>
  <si>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</si>
  <si>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</si>
  <si>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</si>
  <si>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</si>
  <si>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</si>
  <si>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</si>
  <si>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</si>
  <si>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</si>
  <si>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</si>
  <si>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</si>
  <si>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</si>
  <si>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</si>
  <si>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</si>
  <si>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</si>
  <si>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</si>
  <si>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</si>
  <si>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</si>
  <si>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</si>
  <si>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</si>
  <si>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</si>
  <si>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</si>
  <si>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</si>
  <si>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</si>
  <si>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</si>
  <si>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</si>
  <si>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</si>
  <si>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</si>
  <si>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</si>
  <si>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</si>
  <si>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</si>
  <si>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</si>
  <si>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</si>
  <si>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</si>
  <si>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</si>
  <si>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</si>
  <si>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</si>
  <si>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</si>
  <si>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</si>
  <si>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</si>
  <si>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</si>
  <si>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</si>
  <si>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</si>
  <si>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</si>
  <si>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</si>
  <si>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</si>
  <si>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</si>
  <si>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</si>
  <si>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</si>
  <si>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</si>
  <si>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</si>
  <si>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</si>
  <si>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</si>
  <si>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</si>
  <si>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</si>
  <si>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</si>
  <si>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</si>
  <si>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</si>
  <si>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</si>
  <si>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</si>
  <si>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</si>
  <si>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</si>
  <si>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</si>
  <si>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</si>
  <si>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</si>
  <si>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</si>
  <si>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</si>
  <si>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</si>
  <si>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</si>
  <si>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</si>
  <si>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</si>
  <si>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</si>
  <si>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</si>
  <si>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</si>
  <si>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</si>
  <si>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</si>
  <si>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</si>
  <si>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</si>
  <si>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</si>
  <si>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</si>
  <si>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</si>
  <si>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</si>
  <si>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</si>
  <si>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</si>
  <si>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</si>
  <si>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</si>
  <si>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</si>
  <si>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</si>
  <si>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</si>
  <si>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</si>
  <si>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</si>
  <si>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</si>
  <si>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</si>
  <si>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</si>
  <si>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</si>
  <si>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</si>
  <si>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</si>
  <si>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</si>
  <si>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</si>
  <si>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</si>
  <si>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</si>
  <si>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</si>
  <si>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</si>
  <si>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</si>
  <si>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</si>
  <si>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</si>
  <si>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</si>
  <si>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</si>
  <si>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</si>
  <si>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</si>
  <si>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</si>
  <si>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</si>
  <si>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</si>
  <si>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</si>
  <si>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</si>
  <si>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</si>
  <si>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</si>
  <si>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</si>
  <si>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</si>
  <si>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</si>
  <si>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</si>
  <si>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</si>
  <si>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</si>
  <si>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</si>
  <si>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</si>
  <si>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</si>
  <si>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</si>
  <si>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</si>
  <si>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</si>
  <si>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</si>
  <si>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</si>
  <si>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</si>
  <si>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</si>
  <si>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</si>
  <si>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</si>
  <si>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</si>
  <si>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</si>
  <si>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</si>
  <si>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</si>
  <si>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</si>
  <si>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</si>
  <si>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</si>
  <si>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</si>
  <si>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</si>
  <si>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</si>
  <si>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</si>
  <si>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</si>
  <si>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</si>
  <si>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</si>
  <si>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</si>
  <si>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</si>
  <si>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</si>
  <si>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</si>
  <si>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</si>
  <si>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</si>
  <si>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</si>
  <si>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</si>
  <si>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</si>
  <si>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</si>
  <si>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</si>
  <si>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</si>
  <si>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</si>
  <si>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</si>
  <si>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</si>
  <si>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</si>
  <si>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</si>
  <si>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</si>
  <si>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</si>
  <si>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</si>
  <si>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</si>
  <si>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</si>
  <si>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</si>
  <si>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</si>
  <si>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</si>
  <si>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</si>
  <si>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</si>
  <si>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</si>
  <si>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</si>
  <si>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</si>
  <si>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</si>
  <si>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</si>
  <si>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</si>
  <si>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</si>
  <si>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</si>
  <si>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</si>
  <si>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</si>
  <si>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</si>
  <si>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</si>
  <si>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</si>
  <si>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</si>
  <si>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</si>
  <si>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</si>
  <si>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</si>
  <si>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</si>
  <si>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</si>
  <si>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</si>
  <si>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</si>
  <si>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</si>
  <si>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</si>
  <si>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</si>
  <si>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</si>
  <si>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</si>
  <si>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</si>
  <si>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</si>
  <si>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</si>
  <si>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</si>
  <si>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</si>
  <si>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</si>
  <si>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</si>
  <si>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</si>
  <si>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</si>
  <si>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</si>
  <si>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</si>
  <si>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</si>
  <si>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</si>
  <si>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</si>
  <si>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</si>
  <si>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</si>
  <si>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</si>
  <si>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</si>
  <si>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</si>
  <si>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</si>
  <si>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</si>
  <si>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</si>
  <si>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</si>
  <si>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</si>
  <si>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</si>
  <si>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</si>
  <si>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</si>
  <si>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</si>
  <si>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</si>
  <si>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</si>
  <si>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</si>
  <si>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</si>
  <si>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</si>
  <si>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</si>
  <si>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</si>
  <si>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</si>
  <si>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</si>
  <si>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</si>
  <si>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</si>
  <si>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</si>
  <si>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</si>
  <si>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</si>
  <si>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</si>
  <si>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</si>
  <si>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</si>
  <si>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</si>
  <si>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</si>
  <si>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</si>
  <si>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</si>
  <si>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</si>
  <si>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</si>
  <si>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</si>
  <si>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</si>
  <si>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</si>
  <si>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</si>
  <si>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</si>
  <si>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</si>
  <si>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</si>
  <si>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</si>
  <si>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</si>
  <si>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</si>
  <si>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</si>
  <si>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</si>
  <si>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</si>
  <si>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</si>
  <si>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</si>
  <si>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</si>
  <si>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</si>
  <si>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</si>
  <si>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</si>
  <si>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</si>
  <si>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</si>
  <si>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</si>
  <si>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</si>
  <si>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</si>
  <si>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</si>
  <si>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</si>
  <si>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</si>
  <si>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</si>
  <si>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</si>
  <si>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</si>
  <si>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</si>
  <si>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</si>
  <si>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</si>
  <si>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</si>
  <si>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</si>
  <si>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</si>
  <si>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</si>
  <si>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</si>
  <si>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</si>
  <si>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</si>
  <si>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</si>
  <si>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</si>
  <si>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</si>
  <si>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</si>
  <si>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</si>
  <si>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</si>
  <si>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</si>
  <si>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</si>
  <si>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</si>
  <si>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</si>
  <si>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</si>
  <si>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</si>
  <si>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</si>
  <si>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</si>
  <si>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</si>
  <si>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</si>
  <si>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</si>
  <si>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</si>
  <si>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</si>
  <si>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</si>
  <si>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</si>
  <si>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</si>
  <si>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</si>
  <si>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</si>
  <si>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</si>
  <si>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</si>
  <si>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</si>
  <si>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</si>
  <si>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</si>
  <si>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</si>
  <si>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</si>
  <si>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</si>
  <si>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</si>
  <si>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</si>
  <si>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</si>
  <si>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</si>
  <si>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</si>
  <si>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</si>
  <si>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</si>
  <si>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</si>
  <si>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</si>
  <si>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</si>
  <si>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</si>
  <si>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</si>
  <si>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</si>
  <si>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</si>
  <si>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</si>
  <si>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</si>
  <si>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</si>
  <si>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</si>
  <si>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</si>
  <si>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</si>
  <si>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</si>
  <si>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</si>
  <si>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</si>
  <si>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</si>
  <si>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</si>
  <si>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</si>
  <si>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</si>
  <si>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</si>
  <si>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</si>
  <si>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</si>
  <si>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</si>
  <si>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</si>
  <si>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</si>
  <si>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</si>
  <si>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</si>
  <si>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</si>
  <si>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</si>
  <si>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</si>
  <si>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</si>
  <si>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</si>
  <si>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</si>
  <si>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</si>
  <si>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</si>
  <si>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</si>
  <si>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</si>
  <si>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</si>
  <si>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</si>
  <si>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</si>
  <si>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</si>
  <si>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</si>
  <si>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</si>
  <si>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</si>
  <si>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</si>
  <si>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</si>
  <si>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</si>
  <si>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</si>
  <si>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</si>
  <si>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</si>
  <si>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</si>
  <si>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</si>
  <si>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</si>
  <si>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</si>
  <si>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</si>
  <si>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</si>
  <si>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</si>
  <si>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</si>
  <si>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</si>
  <si>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</si>
  <si>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</si>
  <si>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</si>
  <si>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</si>
  <si>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</si>
  <si>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</si>
  <si>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</si>
  <si>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</si>
  <si>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</si>
  <si>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</si>
  <si>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</si>
  <si>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</si>
  <si>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</si>
  <si>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</si>
  <si>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</si>
  <si>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</si>
  <si>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</si>
  <si>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</si>
  <si>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</si>
  <si>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</si>
  <si>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</si>
  <si>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</si>
  <si>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</si>
  <si>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</si>
  <si>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</si>
  <si>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</si>
  <si>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</si>
  <si>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</si>
  <si>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</si>
  <si>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</si>
  <si>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</si>
  <si>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</si>
  <si>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</si>
  <si>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</si>
  <si>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</si>
  <si>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</si>
  <si>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</si>
  <si>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</si>
  <si>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</si>
  <si>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</si>
  <si>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</si>
  <si>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</si>
  <si>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</si>
  <si>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</si>
  <si>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</si>
  <si>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</si>
  <si>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</si>
  <si>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</si>
  <si>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</si>
  <si>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</si>
  <si>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</si>
  <si>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</si>
  <si>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</si>
  <si>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</si>
  <si>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</si>
  <si>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</si>
  <si>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</si>
  <si>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</si>
  <si>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</si>
  <si>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</si>
  <si>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</si>
  <si>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</si>
  <si>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</si>
  <si>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</si>
  <si>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</si>
  <si>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</si>
  <si>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</si>
  <si>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</si>
  <si>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</si>
  <si>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</si>
  <si>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</si>
  <si>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</si>
  <si>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</si>
  <si>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</si>
  <si>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</si>
  <si>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</si>
  <si>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</si>
  <si>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</si>
  <si>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</si>
  <si>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</si>
  <si>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</si>
  <si>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</si>
  <si>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</si>
  <si>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</si>
  <si>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</si>
  <si>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</si>
  <si>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</si>
  <si>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</si>
  <si>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</si>
  <si>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</si>
  <si>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</si>
  <si>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</si>
  <si>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</si>
  <si>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</si>
  <si>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</si>
  <si>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</si>
  <si>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</si>
  <si>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</si>
  <si>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</si>
  <si>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</si>
  <si>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</si>
  <si>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</si>
  <si>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</si>
  <si>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</si>
  <si>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</si>
  <si>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</si>
  <si>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</si>
  <si>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</si>
  <si>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</si>
  <si>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</si>
  <si>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</si>
  <si>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</si>
  <si>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</si>
  <si>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</si>
  <si>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</si>
  <si>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</si>
  <si>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</si>
  <si>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</si>
  <si>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</si>
  <si>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</si>
  <si>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</si>
  <si>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</si>
  <si>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</si>
  <si>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</si>
  <si>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</si>
  <si>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</si>
  <si>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</si>
  <si>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</si>
  <si>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</si>
  <si>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</si>
  <si>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</si>
  <si>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</si>
  <si>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</si>
  <si>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</si>
  <si>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</si>
  <si>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</si>
  <si>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</si>
  <si>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</si>
  <si>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</si>
  <si>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</si>
  <si>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</si>
  <si>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</si>
  <si>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</si>
  <si>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</si>
  <si>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</si>
  <si>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</si>
  <si>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</si>
  <si>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</si>
  <si>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</si>
  <si>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</si>
  <si>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</si>
  <si>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</si>
  <si>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</si>
  <si>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</si>
  <si>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</si>
  <si>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</si>
  <si>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</si>
  <si>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</si>
  <si>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</si>
  <si>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</si>
  <si>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</si>
  <si>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</si>
  <si>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</si>
  <si>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</si>
  <si>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</si>
  <si>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</si>
  <si>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</si>
  <si>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</si>
  <si>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</si>
  <si>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</si>
  <si>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</si>
  <si>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</si>
  <si>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</si>
  <si>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</si>
  <si>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</si>
  <si>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</si>
  <si>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</si>
  <si>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</si>
  <si>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</si>
  <si>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</si>
  <si>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</si>
  <si>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</si>
  <si>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</si>
  <si>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</si>
  <si>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</si>
  <si>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</si>
  <si>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</si>
  <si>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</si>
  <si>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</si>
  <si>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</si>
  <si>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</si>
  <si>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</si>
  <si>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</si>
  <si>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</si>
  <si>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</si>
  <si>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</si>
  <si>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</si>
  <si>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</si>
  <si>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</si>
  <si>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</si>
  <si>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</si>
  <si>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</si>
  <si>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</si>
  <si>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</si>
  <si>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</si>
  <si>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</si>
  <si>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</si>
  <si>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</si>
  <si>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</si>
  <si>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</si>
  <si>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</si>
  <si>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</si>
  <si>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</si>
  <si>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</si>
  <si>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</si>
  <si>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</si>
  <si>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</si>
  <si>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</si>
  <si>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</si>
  <si>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</si>
  <si>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</si>
  <si>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</si>
  <si>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</si>
  <si>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</si>
  <si>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</si>
  <si>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</si>
  <si>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</si>
  <si>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</si>
  <si>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</si>
  <si>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</si>
  <si>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</si>
  <si>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</si>
  <si>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</si>
  <si>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</si>
  <si>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</si>
  <si>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</si>
  <si>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</si>
  <si>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</si>
  <si>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</si>
  <si>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</si>
  <si>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</si>
  <si>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</si>
  <si>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</si>
  <si>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</si>
  <si>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</si>
  <si>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</si>
  <si>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</si>
  <si>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</si>
  <si>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</si>
  <si>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</si>
  <si>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</si>
  <si>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</si>
  <si>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</si>
  <si>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</si>
  <si>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</si>
  <si>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</si>
  <si>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</si>
  <si>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</si>
  <si>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</si>
  <si>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</si>
  <si>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</si>
  <si>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</si>
  <si>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</si>
  <si>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</si>
  <si>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</si>
  <si>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</si>
  <si>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</si>
  <si>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</si>
  <si>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</si>
  <si>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</si>
  <si>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</si>
  <si>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</si>
  <si>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</si>
  <si>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</si>
  <si>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</si>
  <si>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</si>
  <si>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</si>
  <si>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</si>
  <si>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</si>
  <si>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</si>
  <si>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</si>
  <si>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</si>
  <si>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</si>
  <si>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</si>
  <si>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</si>
  <si>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</si>
  <si>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</si>
  <si>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</si>
  <si>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</si>
  <si>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</si>
  <si>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</si>
  <si>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</si>
  <si>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</si>
  <si>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</si>
  <si>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</si>
  <si>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</si>
  <si>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</si>
  <si>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</si>
  <si>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</si>
  <si>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</si>
  <si>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</si>
  <si>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</si>
  <si>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</si>
  <si>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</si>
  <si>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</si>
  <si>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</si>
  <si>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</si>
  <si>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</si>
  <si>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</si>
  <si>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</si>
  <si>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</si>
  <si>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</si>
  <si>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</si>
  <si>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</si>
  <si>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</si>
  <si>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</si>
  <si>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</si>
  <si>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</si>
  <si>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</si>
  <si>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</si>
  <si>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</si>
  <si>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</si>
  <si>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</si>
  <si>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</si>
  <si>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</si>
  <si>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</si>
  <si>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</si>
  <si>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</si>
  <si>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</si>
  <si>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</si>
  <si>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</si>
  <si>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</si>
  <si>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</si>
  <si>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</si>
  <si>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</si>
  <si>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</si>
  <si>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</si>
  <si>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</si>
  <si>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</si>
  <si>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</si>
  <si>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</si>
  <si>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</si>
  <si>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</si>
  <si>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</si>
  <si>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</si>
  <si>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</si>
  <si>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</si>
  <si>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</si>
  <si>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</si>
  <si>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</si>
  <si>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</si>
  <si>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</si>
  <si>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</si>
  <si>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</si>
  <si>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</si>
  <si>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</si>
  <si>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</si>
  <si>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</si>
  <si>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</si>
  <si>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</si>
  <si>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</si>
  <si>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</si>
  <si>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</si>
  <si>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</si>
  <si>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</si>
  <si>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</si>
  <si>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</si>
  <si>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</si>
  <si>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</si>
  <si>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</si>
  <si>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</si>
  <si>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</si>
  <si>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</si>
  <si>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</si>
  <si>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</si>
  <si>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</si>
  <si>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</si>
  <si>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</si>
  <si>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</si>
  <si>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</si>
  <si>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</si>
  <si>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</si>
  <si>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</si>
  <si>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</si>
  <si>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</si>
  <si>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</si>
  <si>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</si>
  <si>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</si>
  <si>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</si>
  <si>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</si>
  <si>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</si>
  <si>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</si>
  <si>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</si>
  <si>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</si>
  <si>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</si>
  <si>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</si>
  <si>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</si>
  <si>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</si>
  <si>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</si>
  <si>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</si>
  <si>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</si>
  <si>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</si>
  <si>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</si>
  <si>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</si>
  <si>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</si>
  <si>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</si>
  <si>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</si>
  <si>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</si>
  <si>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</si>
  <si>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</si>
  <si>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</si>
  <si>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</si>
  <si>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</si>
  <si>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</si>
  <si>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</si>
  <si>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</si>
  <si>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</si>
  <si>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</si>
  <si>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</si>
  <si>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</si>
  <si>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</si>
  <si>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</si>
  <si>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</si>
  <si>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</si>
  <si>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</si>
  <si>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</si>
  <si>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</si>
  <si>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</si>
  <si>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</si>
  <si>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</si>
  <si>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</si>
  <si>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</si>
  <si>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</si>
  <si>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</si>
  <si>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</si>
  <si>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</si>
  <si>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</si>
  <si>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</si>
  <si>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</si>
  <si>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</si>
  <si>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</si>
  <si>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</si>
  <si>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</si>
  <si>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</si>
  <si>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</si>
  <si>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</si>
  <si>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</si>
  <si>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</si>
  <si>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</si>
  <si>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</si>
  <si>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</si>
  <si>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</si>
  <si>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</si>
  <si>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</si>
  <si>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</si>
  <si>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</si>
  <si>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</si>
  <si>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</si>
  <si>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</si>
  <si>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</si>
  <si>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</si>
  <si>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</si>
  <si>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</si>
  <si>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</si>
  <si>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</si>
  <si>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</si>
  <si>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</si>
  <si>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</si>
  <si>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</si>
  <si>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</si>
  <si>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</si>
  <si>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</si>
  <si>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</si>
  <si>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</si>
  <si>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</si>
  <si>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</si>
  <si>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</si>
  <si>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</si>
  <si>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</si>
  <si>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</si>
  <si>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</si>
  <si>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</si>
  <si>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</si>
  <si>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</si>
  <si>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</si>
  <si>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</si>
  <si>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</si>
  <si>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</si>
  <si>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</si>
  <si>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</si>
  <si>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</si>
  <si>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</si>
  <si>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</si>
  <si>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</si>
  <si>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</si>
  <si>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</si>
  <si>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</si>
  <si>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</si>
  <si>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</si>
  <si>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</si>
  <si>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</si>
  <si>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</si>
  <si>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</si>
  <si>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</si>
  <si>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</si>
  <si>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</si>
  <si>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</si>
  <si>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</si>
  <si>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</si>
  <si>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</si>
  <si>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</si>
  <si>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</si>
  <si>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</si>
  <si>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</si>
  <si>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</si>
  <si>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</si>
  <si>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</si>
  <si>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</si>
  <si>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</si>
  <si>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</si>
  <si>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</si>
  <si>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</si>
  <si>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</si>
  <si>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</si>
  <si>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</si>
  <si>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</si>
  <si>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</si>
  <si>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</si>
  <si>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</si>
  <si>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</si>
  <si>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</si>
  <si>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</si>
  <si>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</si>
  <si>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</si>
  <si>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</si>
  <si>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</si>
  <si>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</si>
  <si>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</si>
  <si>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</si>
  <si>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</si>
  <si>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</si>
  <si>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</si>
  <si>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</si>
  <si>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</si>
  <si>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</si>
  <si>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</si>
  <si>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</si>
  <si>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</si>
  <si>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</si>
  <si>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</si>
  <si>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</si>
  <si>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</si>
  <si>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</si>
  <si>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</si>
  <si>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</si>
  <si>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</si>
  <si>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</si>
  <si>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</si>
  <si>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</si>
  <si>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</si>
  <si>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</si>
  <si>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</si>
  <si>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</si>
  <si>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</si>
  <si>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</si>
  <si>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</si>
  <si>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</si>
  <si>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</si>
  <si>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</si>
  <si>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</si>
  <si>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</si>
  <si>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</si>
  <si>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</si>
  <si>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</si>
  <si>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</si>
  <si>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</si>
  <si>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</si>
  <si>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</si>
  <si>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</si>
  <si>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</si>
  <si>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</si>
  <si>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</si>
  <si>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</si>
  <si>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</si>
  <si>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</si>
  <si>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</si>
  <si>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</si>
  <si>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</si>
  <si>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</si>
  <si>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</si>
  <si>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</si>
  <si>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</si>
  <si>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</si>
  <si>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</si>
  <si>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</si>
  <si>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</si>
  <si>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</si>
  <si>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</si>
  <si>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</si>
  <si>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</si>
  <si>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</si>
  <si>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</si>
  <si>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</si>
  <si>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</si>
  <si>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</si>
  <si>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</si>
  <si>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</si>
  <si>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</si>
  <si>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</si>
  <si>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</si>
  <si>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</si>
  <si>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</si>
  <si>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</si>
  <si>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</si>
  <si>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</si>
  <si>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</si>
  <si>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</si>
  <si>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</si>
  <si>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</si>
  <si>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</si>
  <si>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</si>
  <si>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</si>
  <si>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</si>
  <si>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</si>
  <si>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</si>
  <si>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</si>
  <si>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</si>
  <si>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</si>
  <si>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</si>
  <si>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</si>
  <si>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</si>
  <si>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</si>
  <si>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</si>
  <si>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</si>
  <si>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</si>
  <si>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</si>
  <si>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</si>
  <si>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</si>
  <si>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</si>
  <si>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</si>
  <si>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</si>
  <si>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</si>
  <si>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</si>
  <si>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</si>
  <si>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</si>
  <si>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</si>
  <si>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</si>
  <si>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</si>
  <si>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</si>
  <si>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</si>
  <si>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</si>
  <si>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</si>
  <si>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</si>
  <si>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</si>
  <si>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</si>
  <si>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</si>
  <si>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</si>
  <si>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</si>
  <si>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</si>
  <si>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</si>
  <si>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</si>
  <si>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</si>
  <si>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</si>
  <si>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</si>
  <si>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</si>
  <si>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</si>
  <si>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</si>
  <si>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</si>
  <si>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</si>
  <si>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</si>
  <si>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</si>
  <si>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</si>
  <si>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</si>
  <si>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</si>
  <si>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</si>
  <si>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</si>
  <si>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</si>
  <si>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</si>
  <si>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</si>
  <si>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</si>
  <si>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</si>
  <si>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</si>
  <si>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</si>
  <si>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</si>
  <si>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</si>
  <si>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</si>
  <si>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</si>
  <si>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</si>
  <si>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</si>
  <si>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</si>
  <si>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</si>
  <si>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</si>
  <si>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</si>
  <si>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</si>
  <si>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</si>
  <si>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</si>
  <si>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</si>
  <si>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</si>
  <si>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</si>
  <si>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</si>
  <si>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</si>
  <si>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</si>
  <si>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</si>
  <si>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</si>
  <si>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</si>
  <si>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</si>
  <si>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</si>
  <si>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</si>
  <si>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</si>
  <si>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</si>
  <si>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</si>
  <si>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</si>
  <si>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</si>
  <si>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</si>
  <si>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</si>
  <si>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</si>
  <si>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</si>
  <si>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</si>
  <si>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</si>
  <si>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</si>
  <si>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</si>
  <si>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</si>
  <si>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</si>
  <si>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</si>
  <si>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</si>
  <si>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</si>
  <si>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</si>
  <si>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</si>
  <si>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</si>
  <si>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</si>
  <si>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</si>
  <si>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</si>
  <si>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</si>
  <si>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</si>
  <si>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</si>
  <si>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</si>
  <si>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</si>
  <si>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</si>
  <si>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</si>
  <si>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</si>
  <si>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</si>
  <si>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</si>
  <si>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</si>
  <si>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</si>
  <si>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</si>
  <si>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</si>
  <si>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</si>
  <si>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</si>
  <si>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</si>
  <si>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</si>
  <si>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</si>
  <si>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</si>
  <si>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</si>
  <si>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</si>
  <si>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</si>
  <si>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</si>
  <si>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</si>
  <si>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</si>
  <si>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</si>
  <si>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</si>
  <si>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</si>
  <si>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</si>
  <si>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</si>
  <si>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</si>
  <si>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</si>
  <si>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</si>
  <si>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</si>
  <si>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</si>
  <si>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</si>
  <si>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</si>
  <si>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</si>
  <si>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</si>
  <si>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</si>
  <si>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</si>
  <si>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</si>
  <si>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</si>
  <si>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</si>
  <si>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</si>
  <si>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</si>
  <si>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</si>
  <si>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</si>
  <si>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</si>
  <si>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</si>
  <si>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</si>
  <si>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</si>
  <si>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</si>
  <si>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</si>
  <si>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</si>
  <si>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</si>
  <si>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</si>
  <si>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</si>
  <si>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</si>
  <si>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</si>
  <si>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</si>
  <si>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</si>
  <si>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</si>
  <si>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</si>
  <si>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</si>
  <si>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</si>
  <si>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</si>
  <si>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</si>
  <si>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</si>
  <si>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</si>
  <si>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</si>
  <si>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</si>
  <si>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</si>
  <si>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</si>
  <si>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</si>
  <si>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</si>
  <si>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</si>
  <si>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</si>
  <si>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</si>
  <si>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</si>
  <si>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</si>
  <si>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</si>
  <si>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</si>
  <si>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</si>
  <si>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</si>
  <si>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</si>
  <si>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</si>
  <si>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</si>
  <si>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</si>
  <si>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</si>
  <si>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</si>
  <si>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</si>
  <si>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</si>
  <si>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</si>
  <si>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</si>
  <si>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</si>
  <si>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</si>
  <si>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</si>
  <si>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</si>
  <si>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</si>
  <si>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</si>
  <si>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</si>
  <si>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</si>
  <si>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</si>
  <si>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</si>
  <si>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</si>
  <si>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</si>
  <si>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</si>
  <si>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</si>
  <si>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</si>
  <si>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</si>
  <si>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</si>
  <si>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</si>
  <si>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</si>
  <si>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</si>
  <si>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</si>
  <si>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</si>
  <si>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</si>
  <si>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</si>
  <si>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</si>
  <si>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</si>
  <si>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</si>
  <si>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</si>
  <si>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</si>
  <si>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</si>
  <si>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</si>
  <si>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</si>
  <si>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</si>
  <si>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</si>
  <si>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</si>
  <si>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</si>
  <si>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</si>
  <si>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</si>
  <si>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</si>
  <si>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</si>
  <si>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</si>
  <si>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</si>
  <si>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</si>
  <si>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</si>
  <si>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</si>
  <si>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</si>
  <si>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</si>
  <si>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</si>
  <si>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</si>
  <si>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</si>
  <si>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</si>
  <si>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</si>
  <si>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</si>
  <si>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</si>
  <si>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</si>
  <si>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</si>
  <si>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</si>
  <si>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</si>
  <si>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</si>
  <si>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</si>
  <si>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</si>
  <si>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</si>
  <si>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</si>
  <si>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</si>
  <si>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</si>
  <si>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</si>
  <si>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</si>
  <si>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</si>
  <si>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</si>
  <si>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</si>
  <si>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</si>
  <si>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</si>
  <si>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</si>
  <si>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</si>
  <si>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</si>
  <si>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</si>
  <si>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</si>
  <si>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</si>
  <si>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</si>
  <si>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</si>
  <si>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</si>
  <si>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</si>
  <si>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</si>
  <si>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</si>
  <si>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</si>
  <si>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</si>
  <si>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</si>
  <si>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</si>
  <si>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</si>
  <si>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</si>
  <si>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</si>
  <si>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</si>
  <si>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</si>
  <si>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</si>
  <si>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</si>
  <si>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</si>
  <si>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</si>
  <si>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</si>
  <si>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</si>
  <si>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</si>
  <si>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</si>
  <si>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</si>
  <si>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</si>
  <si>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</si>
  <si>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</si>
  <si>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</si>
  <si>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</si>
  <si>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</si>
  <si>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</si>
  <si>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</si>
  <si>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</si>
  <si>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</si>
  <si>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</si>
  <si>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</si>
  <si>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</si>
  <si>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</si>
  <si>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</si>
  <si>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</si>
  <si>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</si>
  <si>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</si>
  <si>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</si>
  <si>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</si>
  <si>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</si>
  <si>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</si>
  <si>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</si>
  <si>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</si>
  <si>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</si>
  <si>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</si>
  <si>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</si>
  <si>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</si>
  <si>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</si>
  <si>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</si>
  <si>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</si>
  <si>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</si>
  <si>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</si>
  <si>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</si>
  <si>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</si>
  <si>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</si>
  <si>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</si>
  <si>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</si>
  <si>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</si>
  <si>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</si>
  <si>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</si>
  <si>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</si>
  <si>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</si>
  <si>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</si>
  <si>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</si>
  <si>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</si>
  <si>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</si>
  <si>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</si>
  <si>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</si>
  <si>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</si>
  <si>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</si>
  <si>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</si>
  <si>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</si>
  <si>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</si>
  <si>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</si>
  <si>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</si>
  <si>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</si>
  <si>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</si>
  <si>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</si>
  <si>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</si>
  <si>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</si>
  <si>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</si>
  <si>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</si>
  <si>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</si>
  <si>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</si>
  <si>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</si>
  <si>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</si>
  <si>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</si>
  <si>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</si>
  <si>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</si>
  <si>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</si>
  <si>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</si>
  <si>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</si>
  <si>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</si>
  <si>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</si>
  <si>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</si>
  <si>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</si>
  <si>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</si>
  <si>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</si>
  <si>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</si>
  <si>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</si>
  <si>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</si>
  <si>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</si>
  <si>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</si>
  <si>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</si>
  <si>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</si>
  <si>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</si>
  <si>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</si>
  <si>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</si>
  <si>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</si>
  <si>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</si>
  <si>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</si>
  <si>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</si>
  <si>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</si>
  <si>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</si>
  <si>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</si>
  <si>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</si>
  <si>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</si>
  <si>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</si>
  <si>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</si>
  <si>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</si>
  <si>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</si>
  <si>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</si>
  <si>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</si>
  <si>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</si>
  <si>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</si>
  <si>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</si>
  <si>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</si>
  <si>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</si>
  <si>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</si>
  <si>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</si>
  <si>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</si>
  <si>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</si>
  <si>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</si>
  <si>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</si>
  <si>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</si>
  <si>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</si>
  <si>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</si>
  <si>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</si>
  <si>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</si>
  <si>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</si>
  <si>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</si>
  <si>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</si>
  <si>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</si>
  <si>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</si>
  <si>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</si>
  <si>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</si>
  <si>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</si>
  <si>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</si>
  <si>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</si>
  <si>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</si>
  <si>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</si>
  <si>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</si>
  <si>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</si>
  <si>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</si>
  <si>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</si>
  <si>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</si>
  <si>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</si>
  <si>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</si>
  <si>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</si>
  <si>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</si>
  <si>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</si>
  <si>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</si>
  <si>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</si>
  <si>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</si>
  <si>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</si>
  <si>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</si>
  <si>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</si>
  <si>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</si>
  <si>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</si>
  <si>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</si>
  <si>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</si>
  <si>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</si>
  <si>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</si>
  <si>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</si>
  <si>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</si>
  <si>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</si>
  <si>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</si>
  <si>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</si>
  <si>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</si>
  <si>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</si>
  <si>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</si>
  <si>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</si>
  <si>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</si>
  <si>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</si>
  <si>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</si>
  <si>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</si>
  <si>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</si>
  <si>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</si>
  <si>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</si>
  <si>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</si>
  <si>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</si>
  <si>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</si>
  <si>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</si>
  <si>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</si>
  <si>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</si>
  <si>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</si>
  <si>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</si>
  <si>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</si>
  <si>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</si>
  <si>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</si>
  <si>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</si>
  <si>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</si>
  <si>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</si>
  <si>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</si>
  <si>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</si>
  <si>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</si>
  <si>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</si>
  <si>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</si>
  <si>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</si>
  <si>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</si>
  <si>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</si>
  <si>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</si>
  <si>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</si>
  <si>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</si>
  <si>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</si>
  <si>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</si>
  <si>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</si>
  <si>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</si>
  <si>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</si>
  <si>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</si>
  <si>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</si>
  <si>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</si>
  <si>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</si>
  <si>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</si>
  <si>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</si>
  <si>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</si>
  <si>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</si>
  <si>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</si>
  <si>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</si>
  <si>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</si>
  <si>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</si>
  <si>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</si>
  <si>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</si>
  <si>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</si>
  <si>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</si>
  <si>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</si>
  <si>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</si>
  <si>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</si>
  <si>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</si>
  <si>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</si>
  <si>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</si>
  <si>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</si>
  <si>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</si>
  <si>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</si>
  <si>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</si>
  <si>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</si>
  <si>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</si>
  <si>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</si>
  <si>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</si>
  <si>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</si>
  <si>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</si>
  <si>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</si>
  <si>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</si>
  <si>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</si>
  <si>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</si>
  <si>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</si>
  <si>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</si>
  <si>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</si>
  <si>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</si>
  <si>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</si>
  <si>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</si>
  <si>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</si>
  <si>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</si>
  <si>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</si>
  <si>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</si>
  <si>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</si>
  <si>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</si>
  <si>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</si>
  <si>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</si>
  <si>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</si>
  <si>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</si>
  <si>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</si>
  <si>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</si>
  <si>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</si>
  <si>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</si>
  <si>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</si>
  <si>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</si>
  <si>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</si>
  <si>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</si>
  <si>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</si>
  <si>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</si>
  <si>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</si>
  <si>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</si>
  <si>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</si>
  <si>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</si>
  <si>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</si>
  <si>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</si>
  <si>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</si>
  <si>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</si>
  <si>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</si>
  <si>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</si>
  <si>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</si>
  <si>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</si>
  <si>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</si>
  <si>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</si>
  <si>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</si>
  <si>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</si>
  <si>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</si>
  <si>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</si>
  <si>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</si>
  <si>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</si>
  <si>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</si>
  <si>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</si>
  <si>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</si>
  <si>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</si>
  <si>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</si>
  <si>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</si>
  <si>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</si>
  <si>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</si>
  <si>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</si>
  <si>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</si>
  <si>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</si>
  <si>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</si>
  <si>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</si>
  <si>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</si>
  <si>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</si>
  <si>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</si>
  <si>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</si>
  <si>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</si>
  <si>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</si>
  <si>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</si>
  <si>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</si>
  <si>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</si>
  <si>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</si>
  <si>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</si>
  <si>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</si>
  <si>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</si>
  <si>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</si>
  <si>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</si>
  <si>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</si>
  <si>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</si>
  <si>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</si>
  <si>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</si>
  <si>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</si>
  <si>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</si>
  <si>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</si>
  <si>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</si>
  <si>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</si>
  <si>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</si>
  <si>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</si>
  <si>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</si>
  <si>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</si>
  <si>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</si>
  <si>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</si>
  <si>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</si>
  <si>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</si>
  <si>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</si>
  <si>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</si>
  <si>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</si>
  <si>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</si>
  <si>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</si>
  <si>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</si>
  <si>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</si>
  <si>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</si>
  <si>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</si>
  <si>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</si>
  <si>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</si>
  <si>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</si>
  <si>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</si>
  <si>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</si>
  <si>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</si>
  <si>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</si>
  <si>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</si>
  <si>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</si>
  <si>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</si>
  <si>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</si>
  <si>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</si>
  <si>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</si>
  <si>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</si>
  <si>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</si>
  <si>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</si>
  <si>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</si>
  <si>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</si>
  <si>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</si>
  <si>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</si>
  <si>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</si>
  <si>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</si>
  <si>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</si>
  <si>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</si>
  <si>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</si>
  <si>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</si>
  <si>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</si>
  <si>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</si>
  <si>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</si>
  <si>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</si>
  <si>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</si>
  <si>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</si>
  <si>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</si>
  <si>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</si>
  <si>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</si>
  <si>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</si>
  <si>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</si>
  <si>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</si>
  <si>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</si>
  <si>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</si>
  <si>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</si>
  <si>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</si>
  <si>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</si>
  <si>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</si>
  <si>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</si>
  <si>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</si>
  <si>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</si>
  <si>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</si>
  <si>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</si>
  <si>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</si>
  <si>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</si>
  <si>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</si>
  <si>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</si>
  <si>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</si>
  <si>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</si>
  <si>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</si>
  <si>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</si>
  <si>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</si>
  <si>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</si>
  <si>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</si>
  <si>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</si>
  <si>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</si>
  <si>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</si>
  <si>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</si>
  <si>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</si>
  <si>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</si>
  <si>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</si>
  <si>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</si>
  <si>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</si>
  <si>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</si>
  <si>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</si>
  <si>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</si>
  <si>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</si>
  <si>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</si>
  <si>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</si>
  <si>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</si>
  <si>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</si>
  <si>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</si>
  <si>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</si>
  <si>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</si>
  <si>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</si>
  <si>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</si>
  <si>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</si>
  <si>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</si>
  <si>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</si>
  <si>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</si>
  <si>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</si>
  <si>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</si>
  <si>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</si>
  <si>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</si>
  <si>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</si>
  <si>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</si>
  <si>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</si>
  <si>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</si>
  <si>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</si>
  <si>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</si>
  <si>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</si>
  <si>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</si>
  <si>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</si>
  <si>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</si>
  <si>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</si>
  <si>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</si>
  <si>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</si>
  <si>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</si>
  <si>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</si>
  <si>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</si>
  <si>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</si>
  <si>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</si>
  <si>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</si>
  <si>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</si>
  <si>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</si>
  <si>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</si>
  <si>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</si>
  <si>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</si>
  <si>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</si>
  <si>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</si>
  <si>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</si>
  <si>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</si>
  <si>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</si>
  <si>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</si>
  <si>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</si>
  <si>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</si>
  <si>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</si>
  <si>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</si>
  <si>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</si>
  <si>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</si>
  <si>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</si>
  <si>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</si>
  <si>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</si>
  <si>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</si>
  <si>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</si>
  <si>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</si>
  <si>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</si>
  <si>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</si>
  <si>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</si>
  <si>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</si>
  <si>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</si>
  <si>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</si>
  <si>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</si>
  <si>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</si>
  <si>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</si>
  <si>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</si>
  <si>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</si>
  <si>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</si>
  <si>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</si>
  <si>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</si>
  <si>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</si>
  <si>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</si>
  <si>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</si>
  <si>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</si>
  <si>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</si>
  <si>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</si>
  <si>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</si>
  <si>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</si>
  <si>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</si>
  <si>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</si>
  <si>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</si>
  <si>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</si>
  <si>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</si>
  <si>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</si>
  <si>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</si>
  <si>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</si>
  <si>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</si>
  <si>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</si>
  <si>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</si>
  <si>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</si>
  <si>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</si>
  <si>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</si>
  <si>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</si>
  <si>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</si>
  <si>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</si>
  <si>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</si>
  <si>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</si>
  <si>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</si>
  <si>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</si>
  <si>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</si>
  <si>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</si>
  <si>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</si>
  <si>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</si>
  <si>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</si>
  <si>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</si>
  <si>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</si>
  <si>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</si>
  <si>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</si>
  <si>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</si>
  <si>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</si>
  <si>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</si>
  <si>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</si>
  <si>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</si>
  <si>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</si>
  <si>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</si>
  <si>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</si>
  <si>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</si>
  <si>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</si>
  <si>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</si>
  <si>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</si>
  <si>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</si>
  <si>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</si>
  <si>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</si>
  <si>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</si>
  <si>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</si>
  <si>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</si>
  <si>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</si>
  <si>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</si>
  <si>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</si>
  <si>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</si>
  <si>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</si>
  <si>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</si>
  <si>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</si>
  <si>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</si>
  <si>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</si>
  <si>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</si>
  <si>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</si>
  <si>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</si>
  <si>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</si>
  <si>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</si>
  <si>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</si>
  <si>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</si>
  <si>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</si>
  <si>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</si>
  <si>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</si>
  <si>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</si>
  <si>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</si>
  <si>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</si>
  <si>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</si>
  <si>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</si>
  <si>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</si>
  <si>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</si>
  <si>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</si>
  <si>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</si>
  <si>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</si>
  <si>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</si>
  <si>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</si>
  <si>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</si>
  <si>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</si>
  <si>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</si>
  <si>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</si>
  <si>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</si>
  <si>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</si>
  <si>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</si>
  <si>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</si>
  <si>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</si>
  <si>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</si>
  <si>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</si>
  <si>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</si>
  <si>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</si>
  <si>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</si>
  <si>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</si>
  <si>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</si>
  <si>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</si>
  <si>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</si>
  <si>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</si>
  <si>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</si>
  <si>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</si>
  <si>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</si>
  <si>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</si>
  <si>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</si>
  <si>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</si>
  <si>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</si>
  <si>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</si>
  <si>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</si>
  <si>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</si>
  <si>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</si>
  <si>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</si>
  <si>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</si>
  <si>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</si>
  <si>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</si>
  <si>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</si>
  <si>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</si>
  <si>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</si>
  <si>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</si>
  <si>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</si>
  <si>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</si>
  <si>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</si>
  <si>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</si>
  <si>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</si>
  <si>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</si>
  <si>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</si>
  <si>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</si>
  <si>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</si>
  <si>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</si>
  <si>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</si>
  <si>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</si>
  <si>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</si>
  <si>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</si>
  <si>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</si>
  <si>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</si>
  <si>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</si>
  <si>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</si>
  <si>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</si>
  <si>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</si>
  <si>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</si>
  <si>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</si>
  <si>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</si>
  <si>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</si>
  <si>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</si>
  <si>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</si>
  <si>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</si>
  <si>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</si>
  <si>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</si>
  <si>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</si>
  <si>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</si>
  <si>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</si>
  <si>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</si>
  <si>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</si>
  <si>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</si>
  <si>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</si>
  <si>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</si>
  <si>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</si>
  <si>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</si>
  <si>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</si>
  <si>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</si>
  <si>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</si>
  <si>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</si>
  <si>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</si>
  <si>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</si>
  <si>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</si>
  <si>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</si>
  <si>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</si>
  <si>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</si>
  <si>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</si>
  <si>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</si>
  <si>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</si>
  <si>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</si>
  <si>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</si>
  <si>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</si>
  <si>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</si>
  <si>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</si>
  <si>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</si>
  <si>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</si>
  <si>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</si>
  <si>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</si>
  <si>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</si>
  <si>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</si>
  <si>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</si>
  <si>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</si>
  <si>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</si>
  <si>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</si>
  <si>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</si>
  <si>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</si>
  <si>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</si>
  <si>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</si>
  <si>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</si>
  <si>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</si>
  <si>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</si>
  <si>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</si>
  <si>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</si>
  <si>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</si>
  <si>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</si>
  <si>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</si>
  <si>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</si>
  <si>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</si>
  <si>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</si>
  <si>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</si>
  <si>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</si>
  <si>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</si>
  <si>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</si>
  <si>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</si>
  <si>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</si>
  <si>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</si>
  <si>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</si>
  <si>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</si>
  <si>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</si>
  <si>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</si>
  <si>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</si>
  <si>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</si>
  <si>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</si>
  <si>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</si>
  <si>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</si>
  <si>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</si>
  <si>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</si>
  <si>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</si>
  <si>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</si>
  <si>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</si>
  <si>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</si>
  <si>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</si>
  <si>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</si>
  <si>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</si>
  <si>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</si>
  <si>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</si>
  <si>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</si>
  <si>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</si>
  <si>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</si>
  <si>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</si>
  <si>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</si>
  <si>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</si>
  <si>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</si>
  <si>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</si>
  <si>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</si>
  <si>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</si>
  <si>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</si>
  <si>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</si>
  <si>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</si>
  <si>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</si>
  <si>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</si>
  <si>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</si>
  <si>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</si>
  <si>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</si>
  <si>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</si>
  <si>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</si>
  <si>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</si>
  <si>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</si>
  <si>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</si>
  <si>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</si>
  <si>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</si>
  <si>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</si>
  <si>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</si>
  <si>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</si>
  <si>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</si>
  <si>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</si>
  <si>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</si>
  <si>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</si>
  <si>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</si>
  <si>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</si>
  <si>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</si>
  <si>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</si>
  <si>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</si>
  <si>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</si>
  <si>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</si>
  <si>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</si>
  <si>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</si>
  <si>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</si>
  <si>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</si>
  <si>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</si>
  <si>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</si>
  <si>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</si>
  <si>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</si>
  <si>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</si>
  <si>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</si>
  <si>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</si>
  <si>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</si>
  <si>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</si>
  <si>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</si>
  <si>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</si>
  <si>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</si>
  <si>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</si>
  <si>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</si>
  <si>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</si>
  <si>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</si>
  <si>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</si>
  <si>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</si>
  <si>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</si>
  <si>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</si>
  <si>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</si>
  <si>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</si>
  <si>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</si>
  <si>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</si>
  <si>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</si>
  <si>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</si>
  <si>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</si>
  <si>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</si>
  <si>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</si>
  <si>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</si>
  <si>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</si>
  <si>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</si>
  <si>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</si>
  <si>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</si>
  <si>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</si>
  <si>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</si>
  <si>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</si>
  <si>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</si>
  <si>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</si>
  <si>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</si>
  <si>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</si>
  <si>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</si>
  <si>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</si>
  <si>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</si>
  <si>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</si>
  <si>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</si>
  <si>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</si>
  <si>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</si>
  <si>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</si>
  <si>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</si>
  <si>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</si>
  <si>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</si>
  <si>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</si>
  <si>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</si>
  <si>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</si>
  <si>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</si>
  <si>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</si>
  <si>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</si>
  <si>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</si>
  <si>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</si>
  <si>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</si>
  <si>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</si>
  <si>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</si>
  <si>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</si>
  <si>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</si>
  <si>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</si>
  <si>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</si>
  <si>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</si>
  <si>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</si>
  <si>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</si>
  <si>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</si>
  <si>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</si>
  <si>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</si>
  <si>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</si>
  <si>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</si>
  <si>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</si>
  <si>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</si>
  <si>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</si>
  <si>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</si>
  <si>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</si>
  <si>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</si>
  <si>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</si>
  <si>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</si>
  <si>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</si>
  <si>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</si>
  <si>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</si>
  <si>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</si>
  <si>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</si>
  <si>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</si>
  <si>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</si>
  <si>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</si>
  <si>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</si>
  <si>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</si>
  <si>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</si>
  <si>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</si>
  <si>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</si>
  <si>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</si>
  <si>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</si>
  <si>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</si>
  <si>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</si>
  <si>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</si>
  <si>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</si>
  <si>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</si>
  <si>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</si>
  <si>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</si>
  <si>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</si>
  <si>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</si>
  <si>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</si>
  <si>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</si>
  <si>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</si>
  <si>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</si>
  <si>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</si>
  <si>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</si>
  <si>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</si>
  <si>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</si>
  <si>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</si>
  <si>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</si>
  <si>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</si>
  <si>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</si>
  <si>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</si>
  <si>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</si>
  <si>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</si>
  <si>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</si>
  <si>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</si>
  <si>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</si>
  <si>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</si>
  <si>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</si>
  <si>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</si>
  <si>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</si>
  <si>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</si>
  <si>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</si>
  <si>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</si>
  <si>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</si>
  <si>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</si>
  <si>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</si>
  <si>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</si>
  <si>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</si>
  <si>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</si>
  <si>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</si>
  <si>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</si>
  <si>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</si>
  <si>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</si>
  <si>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</si>
  <si>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</si>
  <si>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</si>
  <si>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</si>
  <si>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</si>
  <si>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</si>
  <si>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</si>
  <si>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</si>
  <si>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</si>
  <si>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</si>
  <si>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</si>
  <si>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</si>
  <si>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</si>
  <si>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</si>
  <si>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</si>
  <si>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</si>
  <si>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</si>
  <si>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</si>
  <si>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</si>
  <si>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</si>
  <si>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</si>
  <si>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</si>
  <si>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</si>
  <si>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</si>
  <si>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</si>
  <si>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</si>
  <si>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</si>
  <si>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</si>
  <si>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</si>
  <si>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</si>
  <si>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</si>
  <si>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</si>
  <si>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</si>
  <si>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</si>
  <si>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</si>
  <si>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</si>
  <si>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</si>
  <si>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</si>
  <si>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</si>
  <si>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</si>
  <si>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</si>
  <si>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</si>
  <si>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</si>
  <si>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</si>
  <si>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</si>
  <si>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</si>
  <si>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</si>
  <si>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</si>
  <si>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</si>
  <si>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</si>
  <si>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</si>
  <si>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</si>
  <si>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</si>
  <si>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</si>
  <si>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</si>
  <si>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</si>
  <si>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</si>
  <si>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</si>
  <si>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</si>
  <si>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</si>
  <si>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</si>
  <si>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</si>
  <si>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</si>
  <si>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</si>
  <si>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</si>
  <si>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</si>
  <si>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</si>
  <si>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</si>
  <si>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</si>
  <si>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</si>
  <si>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</si>
  <si>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</si>
  <si>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</si>
  <si>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</si>
  <si>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</si>
  <si>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</si>
  <si>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</si>
  <si>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</si>
  <si>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</si>
  <si>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</si>
  <si>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</si>
  <si>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</si>
  <si>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</si>
  <si>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</si>
  <si>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</si>
  <si>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</si>
  <si>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</si>
  <si>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</si>
  <si>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</si>
  <si>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</si>
  <si>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</si>
  <si>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</si>
  <si>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</si>
  <si>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</si>
  <si>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</si>
  <si>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</si>
  <si>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</si>
  <si>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</si>
  <si>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</si>
  <si>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</si>
  <si>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</si>
  <si>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</si>
  <si>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</si>
  <si>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</si>
  <si>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</si>
  <si>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</si>
  <si>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</si>
  <si>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</si>
  <si>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</si>
  <si>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</si>
  <si>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</si>
  <si>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</si>
  <si>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</si>
  <si>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</si>
  <si>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</si>
  <si>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</si>
  <si>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</si>
  <si>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</si>
  <si>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</si>
  <si>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</si>
  <si>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</si>
  <si>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</si>
  <si>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</si>
  <si>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</si>
  <si>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</si>
  <si>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</si>
  <si>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</si>
  <si>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</si>
  <si>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</si>
  <si>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</si>
  <si>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</si>
  <si>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</si>
  <si>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</si>
  <si>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</si>
  <si>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</si>
  <si>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</si>
  <si>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</si>
  <si>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</si>
  <si>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</si>
  <si>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</si>
  <si>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</si>
  <si>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</si>
  <si>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</si>
  <si>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</si>
  <si>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</si>
  <si>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</si>
  <si>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</si>
  <si>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</si>
  <si>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</si>
  <si>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</si>
  <si>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</si>
  <si>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</si>
  <si>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</si>
  <si>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</si>
  <si>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</si>
  <si>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</si>
  <si>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</si>
  <si>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</si>
  <si>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</si>
  <si>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</si>
  <si>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</si>
  <si>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</si>
  <si>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</si>
  <si>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</si>
  <si>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</si>
  <si>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</si>
  <si>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</si>
  <si>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</si>
  <si>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</si>
  <si>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</si>
  <si>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</si>
  <si>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</si>
  <si>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</si>
  <si>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</si>
  <si>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</si>
  <si>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</si>
  <si>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</si>
  <si>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</si>
  <si>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</si>
  <si>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</si>
  <si>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</si>
  <si>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</si>
  <si>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</si>
  <si>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</si>
  <si>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</si>
  <si>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</si>
  <si>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</si>
  <si>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</si>
  <si>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</si>
  <si>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</si>
  <si>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</si>
  <si>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</si>
  <si>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</si>
  <si>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</si>
  <si>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</si>
  <si>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</si>
  <si>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</si>
  <si>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</si>
  <si>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</si>
  <si>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</si>
  <si>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</si>
  <si>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</si>
  <si>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</si>
  <si>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</si>
  <si>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</si>
  <si>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</si>
  <si>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</si>
  <si>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</si>
  <si>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</si>
  <si>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</si>
  <si>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</si>
  <si>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</si>
  <si>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</si>
  <si>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</si>
  <si>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</si>
  <si>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</si>
  <si>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</si>
  <si>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</si>
  <si>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</si>
  <si>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</si>
  <si>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</si>
  <si>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</si>
  <si>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</si>
  <si>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</si>
  <si>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</si>
  <si>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</si>
  <si>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</si>
  <si>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</si>
  <si>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</si>
  <si>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</si>
  <si>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</si>
  <si>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</si>
  <si>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</si>
  <si>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</si>
  <si>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</si>
  <si>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</si>
  <si>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</si>
  <si>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</si>
  <si>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</si>
  <si>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</si>
  <si>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</si>
  <si>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</si>
  <si>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</si>
  <si>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</si>
  <si>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</si>
  <si>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</si>
  <si>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</si>
  <si>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</si>
  <si>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</si>
  <si>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</si>
  <si>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</si>
  <si>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</si>
  <si>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</si>
  <si>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</si>
  <si>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</si>
  <si>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</si>
  <si>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</si>
  <si>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</si>
  <si>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</si>
  <si>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</si>
  <si>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</si>
  <si>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</si>
  <si>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</si>
  <si>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</si>
  <si>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</si>
  <si>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</si>
  <si>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</si>
  <si>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</si>
  <si>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</si>
  <si>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</si>
  <si>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</si>
  <si>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</si>
  <si>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</si>
  <si>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</si>
  <si>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</si>
  <si>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</si>
  <si>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</si>
  <si>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</si>
  <si>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</si>
  <si>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</si>
  <si>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</si>
  <si>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</si>
  <si>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</si>
  <si>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</si>
  <si>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</si>
  <si>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</si>
  <si>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</si>
  <si>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</si>
  <si>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</si>
  <si>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</si>
  <si>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</si>
  <si>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</si>
  <si>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</si>
  <si>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</si>
  <si>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</si>
  <si>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</si>
  <si>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</si>
  <si>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</si>
  <si>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</si>
  <si>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</si>
  <si>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</si>
  <si>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</si>
  <si>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</si>
  <si>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</si>
  <si>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</si>
  <si>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</si>
  <si>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</si>
  <si>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</si>
  <si>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</si>
  <si>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</si>
  <si>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</si>
  <si>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</si>
  <si>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</si>
  <si>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</si>
  <si>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</si>
  <si>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</si>
  <si>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</si>
  <si>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</si>
  <si>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</si>
  <si>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</si>
  <si>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</si>
  <si>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</si>
  <si>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</si>
  <si>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</si>
  <si>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</si>
  <si>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</si>
  <si>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</si>
  <si>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</si>
  <si>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</si>
  <si>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</si>
  <si>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</si>
  <si>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</si>
  <si>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</si>
  <si>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</si>
  <si>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</si>
  <si>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</si>
  <si>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</si>
  <si>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</si>
  <si>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</si>
  <si>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</si>
  <si>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</si>
  <si>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</si>
  <si>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</si>
  <si>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</si>
  <si>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</si>
  <si>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</si>
  <si>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</si>
  <si>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</si>
  <si>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</si>
  <si>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</si>
  <si>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</si>
  <si>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</si>
  <si>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</si>
  <si>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</si>
  <si>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</si>
  <si>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</si>
  <si>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</si>
  <si>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</si>
  <si>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</si>
  <si>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</si>
  <si>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</si>
  <si>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</si>
  <si>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</si>
  <si>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</si>
  <si>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</si>
  <si>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</si>
  <si>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</si>
  <si>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</si>
  <si>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</si>
  <si>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</si>
  <si>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</si>
  <si>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</si>
  <si>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</si>
  <si>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</si>
  <si>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</si>
  <si>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</si>
  <si>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</si>
  <si>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</si>
  <si>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</si>
  <si>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</si>
  <si>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</si>
  <si>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</si>
  <si>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</si>
  <si>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</si>
  <si>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</si>
  <si>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</si>
  <si>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</si>
  <si>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</si>
  <si>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</si>
  <si>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</si>
  <si>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</si>
  <si>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</si>
  <si>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</si>
  <si>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</si>
  <si>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</si>
  <si>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</si>
  <si>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</si>
  <si>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</si>
  <si>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</si>
  <si>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</si>
  <si>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</si>
  <si>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</si>
  <si>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</si>
  <si>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</si>
  <si>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</si>
  <si>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</si>
  <si>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</si>
  <si>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</si>
  <si>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</si>
  <si>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</si>
  <si>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</si>
  <si>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</si>
  <si>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</si>
  <si>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</si>
  <si>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</si>
  <si>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</si>
  <si>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</si>
  <si>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</si>
  <si>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</si>
  <si>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</si>
  <si>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</si>
  <si>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</si>
  <si>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</si>
  <si>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</si>
  <si>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</si>
  <si>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</si>
  <si>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</si>
  <si>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</si>
  <si>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</si>
  <si>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</si>
  <si>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</si>
  <si>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</si>
  <si>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</si>
  <si>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</si>
  <si>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</si>
  <si>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</si>
  <si>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</si>
  <si>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</si>
  <si>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</si>
  <si>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</si>
  <si>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</si>
  <si>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</si>
  <si>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</si>
  <si>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</si>
  <si>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</si>
  <si>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</si>
  <si>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</si>
  <si>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</si>
  <si>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</si>
  <si>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</si>
  <si>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</si>
  <si>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</si>
  <si>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</si>
  <si>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</si>
  <si>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</si>
  <si>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</si>
  <si>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</si>
  <si>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</si>
  <si>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</si>
  <si>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</si>
  <si>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</si>
  <si>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</si>
  <si>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</si>
  <si>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</si>
  <si>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</si>
  <si>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</si>
  <si>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</si>
  <si>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</si>
  <si>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</si>
  <si>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</si>
  <si>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</si>
  <si>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</si>
  <si>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</si>
  <si>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</si>
  <si>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</si>
  <si>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</si>
  <si>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</si>
  <si>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</si>
  <si>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</si>
  <si>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</si>
  <si>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</si>
  <si>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</si>
  <si>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</si>
  <si>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</si>
  <si>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</si>
  <si>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</si>
  <si>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</si>
  <si>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</si>
  <si>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</si>
  <si>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</si>
  <si>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</si>
  <si>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</si>
  <si>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</si>
  <si>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</si>
  <si>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</si>
  <si>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</si>
  <si>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</si>
  <si>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</si>
  <si>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</si>
  <si>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</si>
  <si>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</si>
  <si>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</si>
  <si>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</si>
  <si>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</si>
  <si>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</si>
  <si>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</si>
  <si>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</si>
  <si>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</si>
  <si>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</si>
  <si>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</si>
  <si>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</si>
  <si>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</si>
  <si>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</si>
  <si>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</si>
  <si>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</si>
  <si>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</si>
  <si>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</si>
  <si>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</si>
  <si>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</si>
  <si>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</si>
  <si>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</si>
  <si>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</si>
  <si>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</si>
  <si>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</si>
  <si>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</si>
  <si>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</si>
  <si>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</si>
  <si>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</si>
  <si>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</si>
  <si>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</si>
  <si>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</si>
  <si>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</si>
  <si>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</si>
  <si>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</si>
  <si>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</si>
  <si>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</si>
  <si>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</si>
  <si>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</si>
  <si>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</si>
  <si>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</si>
  <si>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</si>
  <si>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</si>
  <si>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</si>
  <si>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</si>
  <si>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</si>
  <si>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</si>
  <si>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</si>
  <si>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</si>
  <si>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</si>
  <si>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</si>
  <si>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</si>
  <si>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</si>
  <si>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</si>
  <si>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</si>
  <si>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</si>
  <si>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</si>
  <si>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</si>
  <si>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</si>
  <si>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</si>
  <si>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</si>
  <si>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</si>
  <si>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</si>
  <si>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</si>
  <si>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</si>
  <si>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</si>
  <si>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</si>
  <si>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</si>
  <si>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</si>
  <si>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</si>
  <si>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</si>
  <si>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</si>
  <si>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</si>
  <si>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</si>
  <si>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</si>
  <si>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</si>
  <si>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</si>
  <si>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</si>
  <si>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</si>
  <si>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</si>
  <si>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</si>
  <si>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</si>
  <si>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</si>
  <si>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</si>
  <si>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</si>
  <si>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</si>
  <si>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</si>
  <si>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</si>
  <si>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</si>
  <si>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</si>
  <si>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</si>
  <si>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</si>
  <si>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</si>
  <si>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</si>
  <si>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</si>
  <si>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</si>
  <si>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</si>
  <si>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</si>
  <si>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</si>
  <si>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</si>
  <si>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</si>
  <si>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</si>
  <si>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</si>
  <si>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</si>
  <si>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</si>
  <si>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</si>
  <si>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</si>
  <si>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</si>
  <si>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</si>
  <si>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</si>
  <si>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</si>
  <si>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</si>
  <si>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</si>
  <si>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</si>
  <si>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</si>
  <si>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</si>
  <si>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</si>
  <si>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</si>
  <si>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</si>
  <si>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</si>
  <si>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</si>
  <si>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</si>
  <si>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</si>
  <si>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</si>
  <si>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</si>
  <si>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</si>
  <si>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</si>
  <si>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</si>
  <si>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</si>
  <si>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</si>
  <si>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</si>
  <si>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</si>
  <si>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</si>
  <si>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</si>
  <si>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</si>
  <si>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</si>
  <si>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</si>
  <si>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</si>
  <si>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</si>
  <si>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</si>
  <si>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</si>
  <si>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</si>
  <si>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</si>
  <si>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</si>
  <si>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</si>
  <si>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</si>
  <si>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</si>
  <si>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</si>
  <si>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</si>
  <si>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</si>
  <si>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</si>
  <si>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</si>
  <si>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</si>
  <si>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</si>
  <si>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</si>
  <si>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</si>
  <si>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</si>
  <si>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</si>
  <si>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</si>
  <si>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</si>
  <si>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</si>
  <si>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</si>
  <si>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</si>
  <si>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</si>
  <si>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</si>
  <si>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</si>
  <si>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</si>
  <si>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</si>
  <si>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</si>
  <si>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</si>
  <si>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</si>
  <si>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</si>
  <si>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</si>
  <si>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</si>
  <si>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</si>
  <si>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</si>
  <si>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</si>
  <si>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</si>
  <si>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</si>
  <si>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</si>
  <si>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</si>
  <si>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</si>
  <si>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</si>
  <si>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</si>
  <si>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</si>
  <si>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</si>
  <si>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</si>
  <si>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</si>
  <si>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</si>
  <si>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</si>
  <si>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</si>
  <si>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</si>
  <si>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</si>
  <si>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</si>
  <si>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</si>
  <si>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</si>
  <si>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</si>
  <si>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</si>
  <si>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</si>
  <si>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</si>
  <si>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</si>
  <si>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</si>
  <si>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</si>
  <si>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</si>
  <si>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</si>
  <si>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</si>
  <si>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</si>
  <si>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</si>
  <si>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</si>
  <si>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</si>
  <si>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</si>
  <si>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</si>
  <si>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</si>
  <si>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</si>
  <si>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</si>
  <si>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</si>
  <si>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</si>
  <si>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</si>
  <si>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</si>
  <si>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</si>
  <si>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</si>
  <si>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</si>
  <si>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</si>
  <si>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</si>
  <si>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</si>
  <si>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</si>
  <si>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</si>
  <si>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</si>
  <si>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</si>
  <si>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</si>
  <si>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</si>
  <si>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</si>
  <si>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</si>
  <si>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</si>
  <si>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</si>
  <si>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</si>
  <si>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</si>
  <si>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</si>
  <si>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</si>
  <si>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</si>
  <si>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</si>
  <si>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</si>
  <si>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</si>
  <si>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</si>
  <si>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</si>
  <si>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</si>
  <si>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</si>
  <si>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</si>
  <si>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</si>
  <si>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</si>
  <si>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</si>
  <si>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</si>
  <si>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</si>
  <si>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</si>
  <si>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</si>
  <si>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</si>
  <si>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</si>
  <si>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</si>
  <si>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</si>
  <si>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</si>
  <si>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</si>
  <si>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</si>
  <si>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</si>
  <si>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</si>
  <si>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</si>
  <si>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</si>
  <si>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</si>
  <si>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</si>
  <si>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</si>
  <si>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</si>
  <si>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</si>
  <si>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</si>
  <si>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</si>
  <si>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</si>
  <si>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</si>
  <si>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</si>
  <si>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</si>
  <si>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</si>
  <si>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</si>
  <si>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</si>
  <si>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</si>
  <si>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</si>
  <si>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</si>
  <si>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</si>
  <si>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</si>
  <si>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</si>
  <si>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</si>
  <si>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</si>
  <si>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</si>
  <si>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</si>
  <si>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</si>
  <si>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</si>
  <si>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</si>
  <si>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</si>
  <si>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</si>
  <si>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</si>
  <si>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</si>
  <si>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</si>
  <si>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</si>
  <si>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</si>
  <si>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</si>
  <si>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</si>
  <si>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</si>
  <si>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</si>
  <si>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</si>
  <si>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</si>
  <si>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</si>
  <si>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</si>
  <si>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</si>
  <si>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</si>
  <si>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</si>
  <si>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</si>
  <si>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</si>
  <si>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</si>
  <si>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</si>
  <si>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</si>
  <si>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</si>
  <si>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</si>
  <si>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</si>
  <si>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</si>
  <si>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</si>
  <si>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</si>
  <si>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</si>
  <si>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</si>
  <si>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</si>
  <si>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</si>
  <si>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</si>
  <si>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</si>
  <si>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</si>
  <si>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</si>
  <si>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</si>
  <si>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</si>
  <si>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</si>
  <si>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</si>
  <si>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</si>
  <si>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</si>
  <si>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</si>
  <si>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</si>
  <si>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</si>
  <si>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</si>
  <si>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</si>
  <si>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</si>
  <si>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</si>
  <si>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</si>
  <si>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</si>
  <si>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</si>
  <si>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</si>
  <si>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</si>
  <si>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</si>
  <si>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</si>
  <si>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</si>
  <si>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</si>
  <si>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</si>
  <si>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</si>
  <si>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</si>
  <si>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</si>
  <si>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</si>
  <si>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</si>
  <si>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</si>
  <si>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</si>
  <si>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</si>
  <si>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</si>
  <si>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</si>
  <si>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</si>
  <si>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</si>
  <si>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</si>
  <si>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</si>
  <si>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</si>
  <si>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</si>
  <si>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</si>
  <si>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</si>
  <si>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</si>
  <si>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</si>
  <si>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</si>
  <si>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</si>
  <si>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</si>
  <si>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</si>
  <si>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</si>
  <si>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</si>
  <si>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</si>
  <si>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</si>
  <si>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</si>
  <si>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</si>
  <si>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</si>
  <si>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</si>
  <si>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</si>
  <si>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</si>
  <si>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</si>
  <si>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</si>
  <si>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</si>
  <si>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</si>
  <si>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</si>
  <si>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</si>
  <si>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</si>
  <si>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</si>
  <si>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</si>
  <si>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</si>
  <si>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</si>
  <si>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</si>
  <si>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</si>
  <si>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</si>
  <si>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</si>
  <si>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</si>
  <si>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</si>
  <si>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</si>
  <si>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</si>
  <si>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</si>
  <si>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</si>
  <si>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</si>
  <si>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</si>
  <si>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</si>
  <si>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</si>
  <si>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</si>
  <si>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</si>
  <si>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</si>
  <si>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</si>
  <si>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</si>
  <si>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</si>
  <si>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</si>
  <si>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</si>
  <si>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</si>
  <si>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</si>
  <si>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</si>
  <si>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</si>
  <si>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</si>
  <si>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</si>
  <si>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</si>
  <si>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</si>
  <si>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</si>
  <si>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</si>
  <si>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</si>
  <si>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</si>
  <si>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</si>
  <si>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</si>
  <si>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</si>
  <si>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</si>
  <si>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</si>
  <si>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</si>
  <si>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</si>
  <si>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</si>
  <si>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</si>
  <si>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</si>
  <si>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</si>
  <si>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</si>
  <si>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</si>
  <si>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</si>
  <si>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</si>
  <si>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</si>
  <si>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</si>
  <si>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</si>
  <si>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</si>
  <si>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</si>
  <si>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</si>
  <si>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</si>
  <si>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</si>
  <si>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</si>
  <si>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</si>
  <si>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</si>
  <si>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</si>
  <si>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</si>
  <si>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</si>
  <si>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</si>
  <si>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</si>
  <si>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</si>
  <si>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</si>
  <si>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</si>
  <si>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</si>
  <si>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</si>
  <si>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</si>
  <si>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</si>
  <si>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</si>
  <si>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</si>
  <si>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</si>
  <si>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</si>
  <si>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</si>
  <si>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</si>
  <si>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</si>
  <si>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</si>
  <si>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</si>
  <si>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</si>
  <si>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</si>
  <si>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</si>
  <si>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</si>
  <si>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</si>
  <si>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</si>
  <si>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</si>
  <si>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</si>
  <si>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</si>
  <si>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</si>
  <si>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</si>
  <si>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</si>
  <si>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</si>
  <si>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</si>
  <si>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</si>
  <si>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</si>
  <si>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</si>
  <si>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</si>
  <si>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</si>
  <si>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</si>
  <si>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</si>
  <si>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</si>
  <si>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</si>
  <si>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</si>
  <si>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</si>
  <si>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</si>
  <si>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</si>
  <si>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</si>
  <si>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</si>
  <si>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</si>
  <si>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</si>
  <si>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</si>
  <si>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</si>
  <si>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</si>
  <si>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</si>
  <si>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</si>
  <si>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</si>
  <si>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</si>
  <si>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</si>
  <si>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</si>
  <si>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</si>
  <si>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</si>
  <si>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</si>
  <si>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</si>
  <si>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</si>
  <si>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</si>
  <si>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</si>
  <si>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</si>
  <si>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</si>
  <si>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</si>
  <si>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</si>
  <si>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</si>
  <si>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</si>
  <si>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</si>
  <si>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</si>
  <si>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</si>
  <si>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</si>
  <si>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</si>
  <si>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</si>
  <si>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</si>
  <si>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</si>
  <si>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</si>
  <si>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</si>
  <si>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</si>
  <si>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</si>
  <si>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</si>
  <si>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</si>
  <si>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</si>
  <si>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</si>
  <si>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</si>
  <si>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</si>
  <si>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</si>
  <si>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</si>
  <si>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</si>
  <si>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</si>
  <si>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</si>
  <si>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</si>
  <si>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</si>
  <si>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</si>
  <si>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</si>
  <si>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</si>
  <si>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</si>
  <si>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</si>
  <si>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</si>
  <si>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</si>
  <si>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</si>
  <si>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</si>
  <si>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</si>
  <si>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</si>
  <si>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</si>
  <si>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</si>
  <si>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</si>
  <si>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</si>
  <si>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</si>
  <si>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</si>
  <si>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</si>
  <si>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</si>
  <si>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</si>
  <si>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</si>
  <si>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</si>
  <si>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</si>
  <si>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</si>
  <si>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</si>
  <si>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</si>
  <si>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</si>
  <si>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</si>
  <si>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</si>
  <si>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</si>
  <si>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</si>
  <si>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</si>
  <si>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</si>
  <si>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</si>
  <si>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</si>
  <si>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</si>
  <si>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</si>
  <si>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</si>
  <si>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</si>
  <si>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</si>
  <si>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</si>
  <si>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</si>
  <si>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</si>
  <si>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</si>
  <si>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</si>
  <si>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</si>
  <si>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</si>
  <si>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</si>
  <si>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</si>
  <si>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</si>
  <si>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</si>
  <si>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</si>
  <si>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</si>
  <si>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</si>
  <si>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</si>
  <si>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</si>
  <si>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</si>
  <si>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</si>
  <si>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</si>
  <si>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</si>
  <si>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</si>
  <si>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</si>
  <si>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</si>
  <si>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</si>
  <si>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</si>
  <si>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</si>
  <si>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</si>
  <si>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</si>
  <si>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</si>
  <si>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</si>
  <si>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</si>
  <si>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</si>
  <si>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</si>
  <si>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</si>
  <si>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</si>
  <si>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</si>
  <si>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</si>
  <si>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</si>
  <si>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</si>
  <si>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</si>
  <si>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</si>
  <si>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</si>
  <si>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</si>
  <si>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</si>
  <si>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</si>
  <si>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</si>
  <si>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</si>
  <si>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</si>
  <si>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</si>
  <si>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</si>
  <si>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</si>
  <si>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</si>
  <si>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</si>
  <si>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</si>
  <si>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</si>
  <si>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</si>
  <si>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</si>
  <si>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</si>
  <si>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</si>
  <si>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</si>
  <si>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</si>
  <si>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</si>
  <si>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</si>
  <si>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</si>
  <si>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</si>
  <si>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</si>
  <si>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</si>
  <si>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</si>
  <si>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</si>
  <si>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</si>
  <si>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</si>
  <si>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</si>
  <si>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</si>
  <si>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</si>
  <si>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</si>
  <si>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</si>
  <si>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</si>
  <si>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</si>
  <si>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</si>
  <si>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</si>
  <si>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</si>
  <si>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</si>
  <si>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</si>
  <si>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</si>
  <si>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</si>
  <si>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</si>
  <si>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</si>
  <si>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</si>
  <si>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</si>
  <si>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</si>
  <si>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</si>
  <si>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</si>
  <si>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</si>
  <si>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</si>
  <si>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</si>
  <si>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</si>
  <si>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</si>
  <si>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</si>
  <si>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</si>
  <si>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</si>
  <si>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</si>
  <si>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</si>
  <si>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</si>
  <si>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</si>
  <si>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</si>
  <si>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</si>
  <si>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</si>
  <si>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</si>
  <si>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</si>
  <si>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</si>
  <si>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</si>
  <si>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</si>
  <si>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</si>
  <si>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</si>
  <si>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</si>
  <si>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</si>
  <si>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</si>
  <si>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</si>
  <si>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</si>
  <si>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</si>
  <si>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</si>
  <si>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</si>
  <si>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</si>
  <si>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</si>
  <si>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</si>
  <si>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</si>
  <si>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</si>
  <si>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</si>
  <si>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</si>
  <si>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</si>
  <si>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</si>
  <si>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</si>
  <si>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</si>
  <si>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</si>
  <si>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</si>
  <si>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</si>
  <si>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</si>
  <si>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</si>
  <si>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</si>
  <si>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</si>
  <si>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</si>
  <si>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</si>
  <si>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</si>
  <si>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</si>
  <si>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</si>
  <si>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</si>
  <si>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</si>
  <si>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</si>
  <si>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</si>
  <si>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</si>
  <si>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</si>
  <si>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</si>
  <si>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</si>
  <si>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</si>
  <si>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</si>
  <si>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</si>
  <si>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</si>
  <si>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</si>
  <si>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</si>
  <si>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</si>
  <si>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</si>
  <si>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</si>
  <si>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</si>
  <si>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</si>
  <si>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</si>
  <si>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</si>
  <si>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</si>
  <si>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</si>
  <si>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</si>
  <si>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</si>
  <si>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</si>
  <si>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</si>
  <si>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</si>
  <si>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</si>
  <si>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</si>
  <si>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</si>
  <si>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</si>
  <si>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</si>
  <si>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</si>
  <si>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</si>
  <si>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</si>
  <si>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</si>
  <si>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</si>
  <si>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</si>
  <si>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</si>
  <si>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</si>
  <si>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</si>
  <si>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</si>
  <si>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</si>
  <si>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</si>
  <si>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</si>
  <si>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</si>
  <si>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</si>
  <si>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</si>
  <si>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</si>
  <si>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</si>
  <si>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</si>
  <si>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</si>
  <si>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</si>
  <si>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</si>
  <si>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</si>
  <si>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</si>
  <si>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</si>
  <si>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</si>
  <si>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</si>
  <si>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</si>
  <si>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</si>
  <si>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</si>
  <si>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</si>
  <si>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</si>
  <si>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</si>
  <si>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</si>
  <si>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</si>
  <si>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</si>
  <si>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</si>
  <si>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</si>
  <si>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</si>
  <si>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</si>
  <si>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</si>
  <si>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</si>
  <si>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</si>
  <si>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</si>
  <si>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</si>
  <si>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</si>
  <si>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</si>
  <si>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</si>
  <si>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</si>
  <si>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</si>
  <si>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</si>
  <si>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</si>
  <si>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</si>
  <si>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</si>
  <si>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</si>
  <si>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</si>
  <si>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</si>
  <si>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</si>
  <si>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</si>
  <si>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</si>
  <si>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</si>
  <si>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</si>
  <si>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</si>
  <si>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</si>
  <si>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</si>
  <si>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</si>
  <si>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</si>
  <si>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</si>
  <si>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</si>
  <si>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</si>
  <si>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</si>
  <si>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</si>
  <si>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</si>
  <si>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</si>
  <si>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</si>
  <si>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</si>
  <si>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</si>
  <si>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</si>
  <si>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</si>
  <si>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</si>
  <si>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</si>
  <si>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</si>
  <si>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</si>
  <si>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</si>
  <si>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</si>
  <si>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</si>
  <si>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</si>
  <si>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</si>
  <si>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</si>
  <si>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</si>
  <si>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</si>
  <si>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</si>
  <si>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</si>
  <si>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</si>
  <si>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</si>
  <si>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</si>
  <si>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</si>
  <si>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</si>
  <si>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</si>
  <si>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</si>
  <si>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</si>
  <si>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</si>
  <si>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</si>
  <si>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</si>
  <si>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</si>
  <si>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</si>
  <si>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</si>
  <si>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</si>
  <si>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</si>
  <si>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</si>
  <si>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</si>
  <si>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</si>
  <si>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</si>
  <si>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</si>
  <si>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</si>
  <si>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</si>
  <si>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</si>
  <si>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</si>
  <si>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</si>
  <si>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</si>
  <si>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</si>
  <si>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</si>
  <si>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</si>
  <si>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</si>
  <si>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</si>
  <si>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</si>
  <si>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</si>
  <si>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</si>
  <si>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</si>
  <si>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</si>
  <si>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</si>
  <si>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</si>
  <si>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</si>
  <si>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</si>
  <si>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</si>
  <si>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</si>
  <si>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</si>
  <si>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</si>
  <si>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</si>
  <si>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</si>
  <si>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</si>
  <si>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</si>
  <si>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</si>
  <si>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</si>
  <si>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</si>
  <si>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</si>
  <si>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</si>
  <si>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</si>
  <si>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</si>
  <si>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</si>
  <si>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</si>
  <si>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</si>
  <si>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</si>
  <si>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</si>
  <si>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</si>
  <si>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</si>
  <si>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</si>
  <si>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</si>
  <si>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</si>
  <si>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</si>
  <si>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</si>
  <si>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</si>
  <si>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</si>
  <si>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</si>
  <si>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</si>
  <si>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</si>
  <si>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</si>
  <si>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</si>
  <si>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</si>
  <si>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</si>
  <si>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</si>
  <si>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</si>
  <si>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</si>
  <si>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</si>
  <si>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</si>
  <si>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</si>
  <si>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</si>
  <si>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</si>
  <si>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</si>
  <si>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</si>
  <si>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</si>
  <si>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</si>
  <si>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</si>
  <si>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</si>
  <si>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</si>
  <si>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</si>
  <si>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</si>
  <si>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</si>
  <si>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</si>
  <si>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</si>
  <si>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</si>
  <si>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</si>
  <si>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</si>
  <si>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</si>
  <si>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</si>
  <si>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</si>
  <si>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</si>
  <si>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</si>
  <si>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</si>
  <si>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</si>
  <si>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</si>
  <si>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</si>
  <si>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</si>
  <si>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</si>
  <si>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</si>
  <si>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</si>
  <si>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</si>
  <si>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</si>
  <si>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</si>
  <si>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</si>
  <si>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</si>
  <si>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</si>
  <si>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</si>
  <si>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</si>
  <si>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</si>
  <si>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</si>
  <si>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</si>
  <si>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</si>
  <si>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</si>
  <si>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</si>
  <si>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</si>
  <si>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</si>
  <si>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</si>
  <si>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</si>
  <si>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</si>
  <si>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</si>
  <si>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</si>
  <si>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</si>
  <si>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</si>
  <si>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</si>
  <si>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</si>
  <si>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</si>
  <si>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</si>
  <si>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</si>
  <si>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</si>
  <si>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</si>
  <si>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</si>
  <si>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</si>
  <si>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</si>
  <si>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</si>
  <si>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</si>
  <si>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</si>
  <si>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</si>
  <si>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</si>
  <si>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</si>
  <si>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</si>
  <si>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</si>
  <si>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</si>
  <si>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</si>
  <si>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</si>
  <si>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</si>
  <si>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</si>
  <si>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</si>
  <si>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</si>
  <si>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</si>
  <si>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</si>
  <si>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</si>
  <si>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</si>
  <si>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</si>
  <si>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</si>
  <si>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</si>
  <si>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</si>
  <si>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</si>
  <si>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</si>
  <si>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</si>
  <si>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</si>
  <si>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</si>
  <si>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</si>
  <si>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</si>
  <si>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</si>
  <si>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</si>
  <si>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</si>
  <si>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</si>
  <si>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</si>
  <si>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</si>
  <si>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</si>
  <si>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</si>
  <si>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</si>
  <si>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</si>
  <si>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</si>
  <si>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</si>
  <si>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</si>
  <si>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</si>
  <si>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</si>
  <si>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</si>
  <si>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</si>
  <si>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</si>
  <si>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</si>
  <si>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</si>
  <si>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</si>
  <si>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</si>
  <si>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</si>
  <si>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</si>
  <si>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</si>
  <si>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</si>
  <si>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</si>
  <si>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</si>
  <si>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</si>
  <si>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</si>
  <si>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</si>
  <si>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</si>
  <si>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</si>
  <si>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</si>
  <si>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</si>
  <si>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</si>
  <si>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</si>
  <si>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</si>
  <si>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</si>
  <si>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</si>
  <si>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</si>
  <si>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</si>
  <si>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</si>
  <si>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</si>
  <si>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</si>
  <si>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</si>
  <si>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</si>
  <si>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</si>
  <si>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</si>
  <si>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</si>
  <si>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</si>
  <si>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</si>
  <si>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</si>
  <si>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</si>
  <si>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</si>
  <si>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</si>
  <si>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</si>
  <si>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</si>
  <si>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</si>
  <si>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</si>
  <si>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</si>
  <si>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</si>
  <si>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</si>
  <si>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</si>
  <si>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</si>
  <si>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</si>
  <si>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</si>
  <si>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</si>
  <si>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</si>
  <si>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</si>
  <si>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</si>
  <si>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</si>
  <si>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</si>
  <si>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</si>
  <si>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</si>
  <si>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</si>
  <si>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</si>
  <si>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</si>
  <si>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</si>
  <si>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</si>
  <si>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</si>
  <si>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</si>
  <si>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</si>
  <si>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</si>
  <si>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</si>
  <si>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</si>
  <si>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</si>
  <si>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</si>
  <si>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</si>
  <si>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</si>
  <si>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</si>
  <si>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</si>
  <si>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</si>
  <si>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</si>
  <si>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</si>
  <si>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</si>
  <si>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</si>
  <si>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</si>
  <si>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</si>
  <si>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</si>
  <si>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</si>
  <si>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</si>
  <si>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</si>
  <si>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</si>
  <si>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</si>
  <si>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</si>
  <si>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</si>
  <si>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</si>
  <si>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</si>
  <si>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</si>
  <si>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</si>
  <si>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</si>
  <si>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</si>
  <si>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</si>
  <si>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</si>
  <si>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</si>
  <si>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</si>
  <si>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</si>
  <si>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</si>
  <si>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</si>
  <si>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</si>
  <si>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</si>
  <si>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</si>
  <si>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</si>
  <si>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</si>
  <si>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</si>
  <si>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</si>
  <si>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</si>
  <si>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</si>
  <si>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</si>
  <si>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</si>
  <si>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</si>
  <si>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</si>
  <si>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</si>
  <si>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</si>
  <si>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</si>
  <si>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</si>
  <si>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</si>
  <si>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</si>
  <si>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</si>
  <si>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</si>
  <si>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</si>
  <si>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</si>
  <si>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</si>
  <si>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</si>
  <si>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</si>
  <si>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</si>
  <si>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</si>
  <si>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</si>
  <si>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</si>
  <si>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</si>
  <si>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</si>
  <si>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</si>
  <si>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</si>
  <si>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</si>
  <si>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</si>
  <si>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</si>
  <si>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</si>
  <si>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</si>
  <si>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</si>
  <si>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</si>
  <si>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</si>
  <si>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</si>
  <si>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</si>
  <si>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</si>
  <si>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</si>
  <si>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</si>
  <si>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</si>
  <si>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</si>
  <si>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</si>
  <si>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</si>
  <si>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</si>
  <si>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</si>
  <si>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</si>
  <si>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</si>
  <si>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</si>
  <si>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</si>
  <si>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</si>
  <si>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</si>
  <si>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</si>
  <si>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</si>
  <si>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</si>
  <si>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</si>
  <si>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</si>
  <si>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</si>
  <si>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</si>
  <si>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</si>
  <si>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</si>
  <si>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</si>
  <si>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</si>
  <si>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</si>
  <si>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</si>
  <si>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</si>
  <si>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</si>
  <si>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</si>
  <si>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</si>
  <si>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</si>
  <si>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</si>
  <si>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</si>
  <si>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</si>
  <si>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</si>
  <si>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</si>
  <si>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</si>
  <si>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</si>
  <si>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</si>
  <si>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</si>
  <si>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</si>
  <si>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</si>
  <si>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</si>
  <si>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</si>
  <si>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</si>
  <si>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</si>
  <si>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</si>
  <si>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</si>
  <si>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</si>
  <si>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</si>
  <si>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</si>
  <si>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</si>
  <si>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</si>
  <si>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</si>
  <si>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</si>
  <si>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</si>
  <si>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</si>
  <si>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</si>
  <si>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</si>
  <si>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</si>
  <si>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</si>
  <si>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</si>
  <si>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</si>
  <si>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</si>
  <si>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</si>
  <si>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</si>
  <si>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</si>
  <si>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</si>
  <si>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</si>
  <si>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</si>
  <si>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</si>
  <si>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</si>
  <si>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</si>
  <si>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</si>
  <si>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</si>
  <si>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</si>
  <si>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</si>
  <si>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</si>
  <si>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</si>
  <si>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</si>
  <si>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</si>
  <si>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</si>
  <si>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</si>
  <si>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</si>
  <si>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</si>
  <si>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</si>
  <si>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</si>
  <si>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</si>
  <si>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</si>
  <si>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</si>
  <si>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</si>
  <si>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</si>
  <si>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</si>
  <si>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</si>
  <si>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</si>
  <si>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</si>
  <si>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</si>
  <si>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</si>
  <si>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</si>
  <si>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</si>
  <si>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</si>
  <si>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</si>
  <si>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</si>
  <si>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</si>
  <si>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</si>
  <si>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</si>
  <si>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</si>
  <si>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</si>
  <si>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</si>
  <si>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</si>
  <si>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</si>
  <si>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</si>
  <si>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</si>
  <si>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</si>
  <si>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</si>
  <si>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</si>
  <si>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</si>
  <si>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</si>
  <si>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</si>
  <si>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</si>
  <si>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</si>
  <si>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</si>
  <si>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</si>
  <si>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</si>
  <si>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</si>
  <si>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</si>
  <si>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</si>
  <si>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</si>
  <si>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</si>
  <si>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</si>
  <si>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</si>
  <si>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</si>
  <si>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</si>
  <si>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</si>
  <si>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</si>
  <si>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</si>
  <si>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</si>
  <si>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</si>
  <si>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</si>
  <si>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</si>
  <si>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</si>
  <si>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</si>
  <si>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</si>
  <si>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</si>
  <si>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</si>
  <si>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</si>
  <si>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</si>
  <si>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</si>
  <si>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</si>
  <si>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</si>
  <si>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</si>
  <si>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</si>
  <si>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</si>
  <si>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</si>
  <si>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</si>
  <si>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</si>
  <si>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</si>
  <si>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</si>
  <si>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</si>
  <si>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</si>
  <si>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</si>
  <si>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</si>
  <si>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</si>
  <si>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</si>
  <si>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</si>
  <si>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</si>
  <si>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</si>
  <si>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</si>
  <si>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</si>
  <si>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</si>
  <si>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</si>
  <si>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</si>
  <si>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</si>
  <si>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</si>
  <si>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</si>
  <si>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</si>
  <si>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</si>
  <si>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</si>
  <si>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</si>
  <si>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</si>
  <si>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</si>
  <si>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</si>
  <si>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</si>
  <si>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</si>
  <si>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</si>
  <si>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</si>
  <si>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</si>
  <si>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</si>
  <si>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</si>
  <si>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</si>
  <si>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</si>
  <si>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</si>
  <si>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</si>
  <si>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</si>
  <si>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</si>
  <si>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</si>
  <si>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</si>
  <si>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</si>
  <si>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</si>
  <si>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</si>
  <si>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</si>
  <si>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</si>
  <si>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</si>
  <si>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</si>
  <si>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</si>
  <si>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</si>
  <si>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</si>
  <si>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</si>
  <si>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</si>
  <si>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</si>
  <si>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</si>
  <si>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</si>
  <si>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</si>
  <si>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</si>
  <si>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</si>
  <si>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</si>
  <si>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</si>
  <si>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</si>
  <si>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</si>
  <si>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</si>
  <si>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</si>
  <si>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</si>
  <si>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</si>
  <si>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</si>
  <si>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</si>
  <si>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</si>
  <si>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</si>
  <si>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</si>
  <si>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</si>
  <si>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</si>
  <si>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</si>
  <si>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</si>
  <si>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</si>
  <si>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</si>
  <si>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</si>
  <si>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</si>
  <si>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</si>
  <si>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</si>
  <si>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</si>
  <si>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</si>
  <si>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</si>
  <si>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</si>
  <si>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</si>
  <si>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</si>
  <si>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</si>
  <si>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</si>
  <si>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</si>
  <si>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</si>
  <si>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</si>
  <si>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</si>
  <si>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</si>
  <si>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</si>
  <si>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</si>
  <si>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</si>
  <si>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</si>
  <si>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</si>
  <si>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</si>
  <si>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</si>
  <si>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</si>
  <si>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</si>
  <si>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</si>
  <si>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</si>
  <si>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</si>
  <si>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</si>
  <si>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</si>
  <si>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</si>
  <si>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</si>
  <si>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</si>
  <si>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</si>
  <si>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</si>
  <si>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</si>
  <si>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</si>
  <si>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</si>
  <si>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</si>
  <si>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</si>
  <si>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</si>
  <si>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</si>
  <si>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</si>
  <si>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</si>
  <si>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</si>
  <si>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</si>
  <si>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</si>
  <si>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</si>
  <si>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</si>
  <si>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</si>
  <si>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</si>
  <si>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</si>
  <si>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</si>
  <si>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</si>
  <si>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</si>
  <si>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</si>
  <si>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</si>
  <si>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</si>
  <si>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</si>
  <si>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</si>
  <si>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</si>
  <si>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</si>
  <si>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</si>
  <si>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</si>
  <si>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</si>
  <si>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</si>
  <si>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</si>
  <si>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</si>
  <si>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</si>
  <si>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</si>
  <si>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</si>
  <si>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</si>
  <si>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</si>
  <si>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</si>
  <si>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</si>
  <si>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</si>
  <si>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</si>
  <si>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</si>
  <si>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</si>
  <si>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</si>
  <si>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</si>
  <si>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</si>
  <si>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</si>
  <si>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</si>
  <si>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</si>
  <si>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</si>
  <si>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</si>
  <si>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</si>
  <si>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</si>
  <si>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</si>
  <si>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</si>
  <si>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</si>
  <si>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</si>
  <si>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</si>
  <si>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</si>
  <si>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</si>
  <si>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</si>
  <si>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</si>
  <si>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</si>
  <si>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</si>
  <si>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</si>
  <si>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</si>
  <si>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</si>
  <si>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</si>
  <si>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</si>
  <si>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</si>
  <si>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</si>
  <si>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</si>
  <si>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</si>
  <si>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</si>
  <si>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</si>
  <si>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</si>
  <si>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</si>
  <si>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</si>
  <si>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</si>
  <si>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</si>
  <si>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</si>
  <si>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</si>
  <si>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</si>
  <si>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</si>
  <si>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</si>
  <si>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</si>
  <si>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</si>
  <si>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</si>
  <si>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</si>
  <si>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</si>
  <si>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</si>
  <si>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</si>
  <si>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</si>
  <si>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</si>
  <si>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</si>
  <si>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</si>
  <si>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</si>
  <si>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</si>
  <si>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</si>
  <si>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</si>
  <si>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</si>
  <si>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</si>
  <si>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</si>
  <si>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</si>
  <si>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</si>
  <si>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</si>
  <si>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</si>
  <si>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</si>
  <si>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</si>
  <si>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</si>
  <si>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</si>
  <si>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</si>
  <si>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</si>
  <si>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</si>
  <si>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</si>
  <si>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</si>
  <si>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</si>
  <si>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</si>
  <si>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</si>
  <si>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</si>
  <si>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</si>
  <si>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</si>
  <si>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</si>
  <si>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</si>
  <si>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</si>
  <si>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</si>
  <si>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</si>
  <si>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</si>
  <si>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</si>
  <si>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</si>
  <si>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</si>
  <si>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</si>
  <si>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</si>
  <si>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</si>
  <si>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</si>
  <si>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</si>
  <si>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</si>
  <si>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</si>
  <si>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</si>
  <si>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</si>
  <si>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</si>
  <si>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</si>
  <si>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</si>
  <si>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</si>
  <si>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</si>
  <si>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</si>
  <si>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</si>
  <si>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</si>
  <si>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</si>
  <si>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</si>
  <si>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</si>
  <si>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</si>
  <si>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</si>
  <si>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</si>
  <si>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</si>
  <si>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</si>
  <si>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</si>
  <si>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</si>
  <si>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</si>
  <si>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</si>
  <si>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</si>
  <si>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</si>
  <si>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</si>
  <si>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</si>
  <si>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</si>
  <si>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</si>
  <si>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</si>
  <si>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</si>
  <si>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</si>
  <si>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</si>
  <si>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</si>
  <si>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</si>
  <si>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</si>
  <si>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</si>
  <si>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</si>
  <si>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</si>
  <si>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</si>
  <si>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</si>
  <si>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</si>
  <si>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</si>
  <si>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</si>
  <si>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</si>
  <si>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</si>
  <si>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</si>
  <si>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</si>
  <si>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</si>
  <si>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</si>
  <si>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</si>
  <si>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</si>
  <si>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</si>
  <si>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</si>
  <si>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</si>
  <si>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</si>
  <si>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</si>
  <si>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</si>
  <si>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</si>
  <si>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</si>
  <si>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</si>
  <si>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</si>
  <si>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</si>
  <si>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</si>
  <si>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</si>
  <si>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</si>
  <si>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</si>
  <si>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</si>
  <si>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</si>
  <si>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</si>
  <si>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</si>
  <si>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</si>
  <si>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</si>
  <si>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</si>
  <si>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</si>
  <si>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</si>
  <si>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</si>
  <si>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</si>
  <si>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</si>
  <si>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</si>
  <si>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</si>
  <si>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</si>
  <si>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</si>
  <si>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</si>
  <si>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</si>
  <si>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</si>
  <si>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</si>
  <si>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</si>
  <si>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</si>
  <si>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</si>
  <si>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</si>
  <si>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</si>
  <si>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</si>
  <si>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</si>
  <si>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</si>
  <si>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</si>
  <si>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</si>
  <si>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</si>
  <si>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</si>
  <si>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</si>
  <si>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</si>
  <si>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</si>
  <si>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</si>
  <si>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</si>
  <si>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</si>
  <si>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</si>
  <si>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</si>
  <si>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</si>
  <si>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</si>
  <si>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</si>
  <si>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</si>
  <si>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</si>
  <si>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</si>
  <si>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</si>
  <si>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</si>
  <si>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</si>
  <si>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</si>
  <si>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</si>
  <si>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</si>
  <si>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</si>
  <si>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</si>
  <si>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</si>
  <si>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</si>
  <si>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</si>
  <si>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</si>
  <si>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</si>
  <si>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</si>
  <si>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</si>
  <si>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</si>
  <si>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</si>
  <si>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</si>
  <si>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</si>
  <si>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</si>
  <si>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</si>
  <si>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</si>
  <si>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</si>
  <si>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</si>
  <si>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</si>
  <si>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</si>
  <si>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</si>
  <si>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</si>
  <si>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</si>
  <si>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</si>
  <si>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</si>
  <si>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</si>
  <si>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</si>
  <si>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</si>
  <si>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</si>
  <si>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</si>
  <si>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</si>
  <si>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</si>
  <si>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</si>
  <si>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</si>
  <si>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</si>
  <si>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</si>
  <si>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</si>
  <si>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</si>
  <si>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</si>
  <si>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</si>
  <si>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</si>
  <si>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</si>
  <si>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</si>
  <si>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</si>
  <si>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</si>
  <si>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</si>
  <si>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</si>
  <si>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</si>
  <si>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</si>
  <si>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</si>
  <si>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</si>
  <si>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</si>
  <si>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</si>
  <si>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</si>
  <si>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</si>
  <si>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</si>
  <si>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</si>
  <si>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</si>
  <si>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</si>
  <si>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</si>
  <si>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</si>
  <si>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</si>
  <si>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</si>
  <si>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</si>
  <si>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</si>
  <si>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</si>
  <si>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</si>
  <si>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</si>
  <si>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</si>
  <si>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</si>
  <si>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</si>
  <si>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</si>
  <si>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</si>
  <si>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</si>
  <si>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</si>
  <si>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</si>
  <si>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</si>
  <si>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</si>
  <si>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</si>
  <si>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</si>
  <si>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</si>
  <si>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</si>
  <si>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</si>
  <si>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</si>
  <si>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</si>
  <si>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</si>
  <si>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</si>
  <si>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</si>
  <si>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</si>
  <si>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</si>
  <si>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</si>
  <si>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</si>
  <si>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</si>
  <si>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</si>
  <si>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</si>
  <si>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</si>
  <si>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</si>
  <si>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</si>
  <si>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</si>
  <si>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</si>
  <si>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</si>
  <si>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</si>
  <si>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</si>
  <si>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</si>
  <si>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</si>
  <si>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</si>
  <si>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</si>
  <si>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</si>
  <si>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</si>
  <si>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</si>
  <si>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</si>
  <si>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</si>
  <si>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</si>
  <si>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</si>
  <si>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</si>
  <si>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</si>
  <si>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</si>
  <si>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</si>
  <si>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</si>
  <si>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</si>
  <si>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</si>
  <si>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</si>
  <si>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</si>
  <si>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</si>
  <si>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</si>
  <si>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</si>
  <si>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</si>
  <si>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</si>
  <si>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</si>
  <si>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</si>
  <si>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</si>
  <si>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</si>
  <si>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</si>
  <si>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</si>
  <si>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</si>
  <si>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</si>
  <si>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</si>
  <si>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</si>
  <si>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</si>
  <si>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</si>
  <si>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</si>
  <si>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</si>
  <si>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</si>
  <si>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</si>
  <si>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</si>
  <si>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</si>
  <si>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</si>
  <si>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</si>
  <si>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</si>
  <si>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</si>
  <si>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</si>
  <si>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</si>
  <si>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</si>
  <si>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</si>
  <si>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</si>
  <si>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</si>
  <si>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</si>
  <si>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</si>
  <si>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</si>
  <si>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</si>
  <si>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</si>
  <si>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</si>
  <si>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</si>
  <si>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</si>
  <si>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</si>
  <si>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</si>
  <si>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</si>
  <si>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</si>
  <si>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</si>
  <si>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</si>
  <si>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</si>
  <si>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</si>
  <si>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</si>
  <si>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</si>
  <si>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</si>
  <si>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</si>
  <si>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</si>
  <si>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</si>
  <si>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</si>
  <si>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</si>
  <si>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</si>
  <si>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</si>
  <si>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</si>
  <si>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</si>
  <si>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</si>
  <si>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</si>
  <si>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</si>
  <si>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</si>
  <si>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</si>
  <si>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</si>
  <si>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</si>
  <si>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</si>
  <si>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</si>
  <si>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</si>
  <si>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</si>
  <si>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</si>
  <si>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</si>
  <si>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</si>
  <si>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</si>
  <si>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</si>
  <si>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</si>
  <si>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</si>
  <si>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</si>
  <si>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</si>
  <si>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</si>
  <si>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</si>
  <si>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</si>
  <si>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</si>
  <si>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</si>
  <si>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</si>
  <si>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</si>
  <si>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</si>
  <si>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</si>
  <si>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</si>
  <si>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</si>
  <si>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</si>
  <si>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</si>
  <si>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</si>
  <si>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</si>
  <si>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</si>
  <si>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</si>
  <si>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</si>
  <si>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</si>
  <si>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</si>
  <si>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</si>
  <si>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</si>
  <si>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</si>
  <si>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</si>
  <si>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</si>
  <si>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</si>
  <si>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</si>
  <si>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</si>
  <si>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</si>
  <si>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</si>
  <si>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</si>
  <si>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</si>
  <si>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</si>
  <si>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</si>
  <si>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</si>
  <si>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</si>
  <si>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</si>
  <si>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</si>
  <si>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</si>
  <si>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</si>
  <si>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</si>
  <si>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</si>
  <si>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</si>
  <si>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</si>
  <si>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</si>
  <si>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</si>
  <si>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</si>
  <si>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</si>
  <si>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</si>
  <si>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</si>
  <si>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</si>
  <si>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</si>
  <si>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</si>
  <si>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</si>
  <si>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</si>
  <si>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</si>
  <si>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</si>
  <si>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</si>
  <si>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</si>
  <si>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</si>
  <si>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</si>
  <si>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</si>
  <si>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</si>
  <si>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</si>
  <si>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</si>
  <si>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</si>
  <si>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</si>
  <si>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</si>
  <si>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</si>
  <si>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</si>
  <si>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</si>
  <si>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</si>
  <si>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</si>
  <si>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</si>
  <si>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</si>
  <si>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</si>
  <si>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</si>
  <si>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</si>
  <si>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</si>
  <si>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</si>
  <si>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</si>
  <si>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</si>
  <si>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</si>
  <si>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</si>
  <si>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</si>
  <si>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</si>
  <si>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</si>
  <si>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</si>
  <si>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</si>
  <si>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</si>
  <si>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</si>
  <si>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</si>
  <si>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</si>
  <si>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</si>
  <si>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</si>
  <si>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</si>
  <si>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</si>
  <si>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</si>
  <si>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</si>
  <si>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</si>
  <si>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</si>
  <si>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</si>
  <si>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</si>
  <si>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</si>
  <si>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</si>
  <si>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</si>
  <si>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</si>
  <si>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</si>
  <si>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</si>
  <si>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</si>
  <si>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</si>
  <si>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</si>
  <si>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</si>
  <si>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</si>
  <si>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</si>
  <si>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</si>
  <si>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</si>
  <si>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</si>
  <si>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</si>
  <si>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</si>
  <si>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</si>
  <si>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</si>
  <si>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</si>
  <si>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</si>
  <si>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</si>
  <si>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</si>
  <si>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</si>
  <si>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</si>
  <si>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</si>
  <si>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</si>
  <si>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</si>
  <si>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</si>
  <si>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</si>
  <si>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</si>
  <si>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</si>
  <si>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</si>
  <si>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</si>
  <si>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</si>
  <si>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</si>
  <si>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</si>
  <si>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</si>
  <si>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</si>
  <si>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</si>
  <si>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</si>
  <si>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</si>
  <si>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</si>
  <si>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</si>
  <si>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</si>
  <si>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</si>
  <si>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</si>
  <si>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</si>
  <si>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</si>
  <si>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</si>
  <si>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</si>
  <si>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</si>
  <si>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</si>
  <si>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</si>
  <si>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</si>
  <si>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</si>
  <si>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</si>
  <si>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</si>
  <si>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</si>
  <si>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</si>
  <si>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</si>
  <si>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</si>
  <si>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</si>
  <si>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</si>
  <si>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</si>
  <si>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</si>
  <si>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</si>
  <si>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</si>
  <si>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</si>
  <si>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</si>
  <si>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</si>
  <si>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</si>
  <si>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</si>
  <si>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</si>
  <si>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</si>
  <si>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</si>
  <si>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</si>
  <si>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</si>
  <si>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</si>
  <si>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</si>
  <si>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</si>
  <si>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</si>
  <si>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</si>
  <si>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</si>
  <si>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</si>
  <si>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</si>
  <si>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</si>
  <si>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</si>
  <si>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</si>
  <si>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</si>
  <si>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</si>
  <si>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</si>
  <si>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</si>
  <si>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</si>
  <si>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</si>
  <si>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</si>
  <si>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</si>
  <si>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</si>
  <si>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</si>
  <si>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</si>
  <si>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</si>
  <si>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</si>
  <si>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</si>
  <si>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</si>
  <si>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</si>
  <si>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</si>
  <si>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</si>
  <si>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</si>
  <si>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</si>
  <si>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</si>
  <si>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</si>
  <si>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</si>
  <si>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</si>
  <si>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</si>
  <si>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</si>
  <si>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</si>
  <si>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</si>
  <si>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</si>
  <si>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</si>
  <si>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</si>
  <si>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</si>
  <si>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</si>
  <si>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</si>
  <si>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</si>
  <si>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</si>
  <si>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</si>
  <si>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</si>
  <si>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</si>
  <si>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</si>
  <si>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</si>
  <si>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</si>
  <si>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</si>
  <si>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</si>
  <si>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</si>
  <si>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</si>
  <si>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</si>
  <si>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</si>
  <si>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</si>
  <si>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</si>
  <si>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</si>
  <si>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</si>
  <si>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</si>
  <si>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</si>
  <si>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</si>
  <si>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</si>
  <si>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</si>
  <si>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</si>
  <si>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</si>
  <si>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</si>
  <si>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</si>
  <si>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</si>
  <si>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</si>
  <si>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</si>
  <si>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</si>
  <si>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</si>
  <si>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</si>
  <si>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</si>
  <si>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</si>
  <si>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</si>
  <si>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</si>
  <si>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</si>
  <si>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</si>
  <si>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</si>
  <si>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</si>
  <si>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</si>
  <si>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</si>
  <si>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</si>
  <si>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</si>
  <si>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</si>
  <si>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</si>
  <si>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</si>
  <si>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</si>
  <si>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</si>
  <si>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</si>
  <si>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</si>
  <si>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</si>
  <si>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</si>
  <si>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</si>
  <si>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</si>
  <si>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</si>
  <si>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</si>
  <si>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</si>
  <si>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</si>
  <si>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</si>
  <si>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</si>
  <si>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</si>
  <si>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</si>
  <si>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</si>
  <si>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</si>
  <si>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</si>
  <si>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</si>
  <si>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</si>
  <si>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</si>
  <si>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</si>
  <si>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</si>
  <si>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</si>
  <si>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</si>
  <si>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</si>
  <si>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</si>
  <si>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</si>
  <si>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</si>
  <si>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</si>
  <si>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</si>
  <si>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</si>
  <si>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</si>
  <si>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</si>
  <si>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</si>
  <si>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</si>
  <si>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</si>
  <si>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</si>
  <si>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</si>
  <si>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</si>
  <si>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</si>
  <si>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</si>
  <si>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</si>
  <si>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</si>
  <si>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</si>
  <si>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</si>
  <si>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</si>
  <si>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</si>
  <si>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</si>
  <si>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</si>
  <si>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</si>
  <si>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</si>
  <si>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</si>
  <si>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</si>
  <si>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</si>
  <si>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</si>
  <si>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</si>
  <si>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</si>
  <si>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</si>
  <si>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</si>
  <si>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</si>
  <si>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</si>
  <si>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</si>
  <si>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</si>
  <si>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</si>
  <si>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</si>
  <si>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</si>
  <si>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</si>
  <si>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</si>
  <si>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</si>
  <si>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</si>
  <si>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</si>
  <si>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</si>
  <si>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</si>
  <si>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</si>
  <si>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</si>
  <si>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</si>
  <si>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</si>
  <si>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</si>
  <si>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</si>
  <si>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</si>
  <si>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</si>
  <si>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</si>
  <si>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</si>
  <si>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</si>
  <si>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</si>
  <si>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</si>
  <si>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</si>
  <si>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</si>
  <si>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</si>
  <si>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</si>
  <si>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</si>
  <si>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</si>
  <si>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</si>
  <si>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</si>
  <si>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</si>
  <si>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</si>
  <si>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</si>
  <si>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</si>
  <si>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</si>
  <si>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</si>
  <si>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</si>
  <si>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</si>
  <si>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</si>
  <si>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</si>
  <si>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</si>
  <si>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</si>
  <si>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</si>
  <si>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</si>
  <si>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</si>
  <si>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</si>
  <si>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</si>
  <si>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</si>
  <si>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</si>
  <si>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</si>
  <si>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</si>
  <si>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</si>
  <si>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</si>
  <si>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</si>
  <si>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</si>
  <si>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</si>
  <si>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</si>
  <si>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</si>
  <si>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</si>
  <si>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</si>
  <si>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</si>
  <si>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</si>
  <si>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</si>
  <si>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</si>
  <si>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</si>
  <si>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</si>
  <si>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</si>
  <si>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</si>
  <si>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</si>
  <si>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</si>
  <si>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</si>
  <si>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</si>
  <si>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</si>
  <si>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</si>
  <si>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</si>
  <si>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</si>
  <si>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</si>
  <si>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</si>
  <si>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</si>
  <si>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</si>
  <si>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</si>
  <si>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</si>
  <si>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</si>
  <si>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</si>
  <si>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</si>
  <si>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</si>
  <si>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</si>
  <si>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</si>
  <si>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</si>
  <si>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</si>
  <si>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</si>
  <si>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</si>
  <si>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</si>
  <si>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</si>
  <si>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</si>
  <si>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</si>
  <si>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</si>
  <si>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</si>
  <si>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</si>
  <si>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</si>
  <si>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</si>
  <si>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</si>
  <si>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</si>
  <si>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</si>
  <si>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</si>
  <si>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</si>
  <si>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</si>
  <si>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</si>
  <si>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</si>
  <si>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</si>
  <si>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</si>
  <si>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</si>
  <si>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</si>
  <si>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</si>
  <si>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</si>
  <si>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</si>
  <si>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</si>
  <si>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</si>
  <si>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</si>
  <si>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</si>
  <si>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</si>
  <si>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</si>
  <si>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</si>
  <si>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</si>
  <si>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</si>
  <si>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</si>
  <si>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</si>
  <si>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</si>
  <si>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</si>
  <si>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</si>
  <si>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</si>
  <si>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</si>
  <si>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</si>
  <si>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</si>
  <si>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</si>
  <si>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</si>
  <si>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</si>
  <si>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</si>
  <si>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</si>
  <si>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</si>
  <si>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</si>
  <si>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</si>
  <si>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</si>
  <si>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</si>
  <si>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</si>
  <si>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</si>
  <si>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</si>
  <si>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</si>
  <si>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</si>
  <si>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</si>
  <si>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</si>
  <si>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</si>
  <si>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</si>
  <si>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</si>
  <si>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</si>
  <si>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</si>
  <si>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</si>
  <si>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</si>
  <si>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</si>
  <si>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</si>
  <si>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</si>
  <si>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</si>
  <si>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</si>
  <si>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</si>
  <si>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</si>
  <si>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</si>
  <si>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</si>
  <si>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</si>
  <si>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</si>
  <si>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</si>
  <si>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</si>
  <si>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</si>
  <si>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</si>
  <si>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</si>
  <si>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</si>
  <si>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</si>
  <si>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</si>
  <si>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</si>
  <si>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</si>
  <si>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</si>
  <si>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</si>
  <si>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</si>
  <si>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</si>
  <si>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</si>
  <si>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</si>
  <si>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</si>
  <si>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</si>
  <si>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</si>
  <si>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</si>
  <si>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</si>
  <si>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</si>
  <si>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</si>
  <si>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</si>
  <si>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</si>
  <si>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</si>
  <si>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</si>
  <si>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</si>
  <si>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</si>
  <si>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</si>
  <si>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</si>
  <si>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</si>
  <si>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</si>
  <si>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</si>
  <si>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</si>
  <si>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</si>
  <si>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</si>
  <si>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</si>
  <si>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</si>
  <si>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</si>
  <si>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</si>
  <si>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</si>
  <si>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</si>
  <si>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</si>
  <si>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</si>
  <si>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</si>
  <si>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</si>
  <si>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</si>
  <si>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</si>
  <si>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</si>
  <si>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</si>
  <si>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</si>
  <si>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</si>
  <si>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</si>
  <si>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</si>
  <si>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</si>
  <si>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</si>
  <si>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</si>
  <si>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</si>
  <si>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</si>
  <si>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</si>
  <si>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</si>
  <si>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</si>
  <si>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</si>
  <si>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</si>
  <si>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</si>
  <si>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</si>
  <si>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</si>
  <si>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</si>
  <si>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</si>
  <si>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</si>
  <si>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</si>
  <si>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</si>
  <si>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</si>
  <si>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</si>
  <si>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</si>
  <si>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</si>
  <si>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</si>
  <si>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</si>
  <si>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</si>
  <si>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</si>
  <si>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</si>
  <si>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</si>
  <si>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</si>
  <si>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</si>
  <si>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</si>
  <si>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</si>
  <si>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</si>
  <si>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</si>
  <si>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</si>
  <si>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</si>
  <si>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</si>
  <si>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</si>
  <si>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</si>
  <si>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</si>
  <si>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</si>
  <si>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</si>
  <si>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</si>
  <si>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</si>
  <si>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</si>
  <si>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</si>
  <si>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</si>
  <si>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</si>
  <si>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</si>
  <si>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</si>
  <si>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</si>
  <si>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</si>
  <si>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</si>
  <si>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</si>
  <si>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</si>
  <si>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</si>
  <si>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</si>
  <si>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</si>
  <si>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</si>
  <si>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</si>
  <si>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</si>
  <si>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</si>
  <si>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</si>
  <si>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</si>
  <si>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</si>
  <si>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</si>
  <si>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</si>
  <si>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</si>
  <si>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</si>
  <si>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</si>
  <si>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</si>
  <si>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</si>
  <si>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</si>
  <si>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</si>
  <si>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</si>
  <si>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</si>
  <si>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</si>
  <si>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</si>
  <si>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</si>
  <si>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</si>
  <si>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</si>
  <si>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</si>
  <si>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</si>
  <si>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</si>
  <si>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</si>
  <si>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</si>
  <si>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</si>
  <si>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</si>
  <si>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</si>
  <si>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</si>
  <si>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</si>
  <si>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</si>
  <si>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</si>
  <si>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</si>
  <si>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</si>
  <si>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</si>
  <si>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</si>
  <si>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</si>
  <si>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</si>
  <si>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</si>
  <si>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</si>
  <si>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</si>
  <si>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</si>
  <si>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</si>
  <si>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</si>
  <si>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</si>
  <si>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</si>
  <si>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</si>
  <si>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</si>
  <si>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</si>
  <si>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</si>
  <si>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</si>
  <si>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</si>
  <si>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</si>
  <si>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</si>
  <si>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</si>
  <si>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</si>
  <si>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</si>
  <si>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</si>
  <si>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</si>
  <si>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</si>
  <si>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</si>
  <si>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</si>
  <si>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</si>
  <si>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</si>
  <si>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</si>
  <si>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</si>
  <si>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</si>
  <si>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</si>
  <si>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</si>
  <si>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</si>
  <si>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</si>
  <si>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</si>
  <si>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</si>
  <si>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</si>
  <si>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</si>
  <si>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</si>
  <si>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</si>
  <si>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</si>
  <si>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</si>
  <si>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</si>
  <si>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</si>
  <si>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</si>
  <si>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</si>
  <si>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</si>
  <si>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</si>
  <si>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</si>
  <si>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</si>
  <si>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</si>
  <si>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</si>
  <si>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</si>
  <si>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</si>
  <si>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</si>
  <si>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</si>
  <si>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</si>
  <si>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</si>
  <si>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</si>
  <si>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</si>
  <si>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</si>
  <si>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</si>
  <si>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</si>
  <si>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</si>
  <si>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</si>
  <si>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</si>
  <si>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</si>
  <si>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</si>
  <si>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</si>
  <si>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</si>
  <si>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</si>
  <si>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</si>
  <si>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</si>
  <si>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</si>
  <si>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</si>
  <si>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</si>
  <si>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</si>
  <si>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</si>
  <si>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</si>
  <si>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</si>
  <si>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</si>
  <si>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</si>
  <si>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</si>
  <si>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</si>
  <si>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</si>
  <si>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</si>
  <si>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</si>
  <si>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</si>
  <si>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</si>
  <si>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</si>
  <si>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</si>
  <si>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</si>
  <si>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</si>
  <si>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</si>
  <si>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</si>
  <si>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</si>
  <si>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</si>
  <si>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</si>
  <si>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</si>
  <si>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</si>
  <si>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</si>
  <si>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</si>
  <si>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</si>
  <si>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</si>
  <si>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</si>
  <si>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</si>
  <si>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</si>
  <si>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</si>
  <si>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</si>
  <si>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</si>
  <si>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</si>
  <si>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</si>
  <si>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</si>
  <si>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</si>
  <si>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</si>
  <si>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</si>
  <si>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</si>
  <si>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</si>
  <si>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</si>
  <si>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</si>
  <si>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</si>
  <si>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</si>
  <si>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</si>
  <si>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</si>
  <si>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</si>
  <si>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</si>
  <si>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</si>
  <si>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</si>
  <si>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</si>
  <si>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</si>
  <si>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</si>
  <si>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</si>
  <si>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</si>
  <si>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</si>
  <si>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</si>
  <si>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</si>
  <si>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</si>
  <si>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</si>
  <si>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</si>
  <si>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</si>
  <si>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</si>
  <si>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</si>
  <si>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</si>
  <si>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</si>
  <si>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</si>
  <si>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</si>
  <si>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</si>
  <si>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</si>
  <si>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</si>
  <si>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</si>
  <si>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</si>
  <si>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</si>
  <si>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</si>
  <si>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</si>
  <si>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</si>
  <si>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</si>
  <si>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</si>
  <si>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</si>
  <si>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</si>
  <si>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</si>
  <si>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</si>
  <si>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</si>
  <si>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</si>
  <si>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</si>
  <si>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</si>
  <si>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</si>
  <si>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</si>
  <si>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</si>
  <si>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</si>
  <si>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</si>
  <si>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</si>
  <si>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</si>
  <si>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</si>
  <si>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</si>
  <si>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</si>
  <si>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</si>
  <si>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</si>
  <si>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</si>
  <si>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</si>
  <si>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</si>
  <si>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</si>
  <si>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</si>
  <si>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</si>
  <si>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</si>
  <si>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</si>
  <si>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</si>
  <si>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</si>
  <si>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</si>
  <si>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</si>
  <si>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</si>
  <si>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</si>
  <si>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</si>
  <si>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</si>
  <si>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</si>
  <si>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</si>
  <si>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</si>
  <si>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</si>
  <si>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</si>
  <si>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</si>
  <si>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</si>
  <si>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</si>
  <si>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</si>
  <si>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</si>
  <si>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</si>
  <si>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</si>
  <si>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</si>
  <si>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</si>
  <si>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</si>
  <si>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</si>
  <si>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</si>
  <si>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</si>
  <si>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</si>
  <si>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</si>
  <si>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</si>
  <si>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</si>
  <si>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</si>
  <si>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</si>
  <si>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</si>
  <si>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</si>
  <si>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</si>
  <si>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</si>
  <si>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</si>
  <si>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</si>
  <si>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</si>
  <si>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</si>
  <si>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</si>
  <si>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</si>
  <si>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</si>
  <si>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</si>
  <si>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</si>
  <si>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</si>
  <si>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</si>
  <si>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</si>
  <si>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</si>
  <si>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</si>
  <si>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</si>
  <si>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</si>
  <si>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</si>
  <si>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</si>
  <si>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</si>
  <si>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</si>
  <si>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</si>
  <si>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</si>
  <si>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</si>
  <si>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</si>
  <si>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</si>
  <si>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</si>
  <si>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</si>
  <si>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</si>
  <si>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</si>
  <si>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</si>
  <si>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</si>
  <si>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</si>
  <si>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</si>
  <si>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</si>
  <si>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</si>
  <si>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</si>
  <si>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</si>
  <si>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</si>
  <si>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</si>
  <si>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</si>
  <si>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</si>
  <si>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</si>
  <si>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</si>
  <si>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</si>
  <si>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</si>
  <si>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</si>
  <si>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</si>
  <si>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</si>
  <si>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</si>
  <si>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</si>
  <si>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</si>
  <si>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</si>
  <si>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</si>
  <si>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</si>
  <si>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</si>
  <si>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</si>
  <si>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</si>
  <si>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</si>
  <si>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</si>
  <si>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</si>
  <si>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</si>
  <si>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</si>
  <si>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</si>
  <si>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</si>
  <si>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</si>
  <si>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</si>
  <si>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</si>
  <si>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</si>
  <si>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</si>
  <si>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</si>
  <si>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</si>
  <si>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</si>
  <si>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</si>
  <si>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</si>
  <si>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</si>
  <si>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</si>
  <si>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</si>
  <si>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</si>
  <si>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</si>
  <si>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</si>
  <si>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</si>
  <si>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</si>
  <si>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</si>
  <si>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</si>
  <si>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</si>
  <si>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</si>
  <si>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</si>
  <si>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</si>
  <si>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</si>
  <si>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</si>
  <si>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</si>
  <si>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</si>
  <si>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</si>
  <si>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</si>
  <si>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</si>
  <si>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</si>
  <si>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</si>
  <si>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</si>
  <si>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</si>
  <si>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</si>
  <si>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</si>
  <si>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</si>
  <si>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</si>
  <si>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</si>
  <si>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</si>
  <si>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</si>
  <si>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</si>
  <si>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</si>
  <si>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</si>
  <si>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</si>
  <si>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</si>
  <si>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</si>
  <si>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</si>
  <si>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</si>
  <si>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</si>
  <si>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</si>
  <si>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</si>
  <si>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</si>
  <si>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</si>
  <si>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</si>
  <si>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</si>
  <si>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</si>
  <si>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</si>
  <si>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</si>
  <si>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</si>
  <si>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</si>
  <si>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</si>
  <si>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</si>
  <si>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</si>
  <si>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</si>
  <si>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</si>
  <si>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</si>
  <si>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</si>
  <si>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</si>
  <si>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</si>
  <si>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</si>
  <si>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</si>
  <si>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</si>
  <si>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</si>
  <si>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</si>
  <si>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</si>
  <si>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</si>
  <si>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</si>
  <si>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</si>
  <si>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</si>
  <si>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</si>
  <si>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</si>
  <si>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</si>
  <si>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</si>
  <si>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</si>
  <si>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</si>
  <si>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</si>
  <si>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</si>
  <si>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</si>
  <si>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</si>
  <si>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</si>
  <si>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</si>
  <si>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</si>
  <si>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</si>
  <si>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</si>
  <si>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</si>
  <si>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</si>
  <si>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</si>
  <si>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</si>
  <si>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</si>
  <si>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</si>
  <si>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</si>
  <si>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</si>
  <si>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</si>
  <si>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</si>
  <si>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</si>
  <si>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</si>
  <si>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</si>
  <si>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</si>
  <si>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</si>
  <si>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</si>
  <si>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</si>
  <si>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</si>
  <si>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</si>
  <si>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</si>
  <si>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</si>
  <si>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</si>
  <si>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</si>
  <si>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</si>
  <si>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</si>
  <si>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</si>
  <si>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</si>
  <si>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</si>
  <si>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</si>
  <si>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</si>
  <si>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</si>
  <si>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</si>
  <si>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</si>
  <si>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</si>
  <si>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</si>
  <si>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</si>
  <si>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</si>
  <si>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</si>
  <si>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</si>
  <si>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</si>
  <si>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</si>
  <si>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</si>
  <si>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</si>
  <si>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</si>
  <si>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</si>
  <si>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</si>
  <si>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</si>
  <si>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</si>
  <si>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</si>
  <si>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</si>
  <si>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</si>
  <si>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</si>
  <si>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</si>
  <si>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</si>
  <si>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</si>
  <si>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</si>
  <si>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</si>
  <si>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</si>
  <si>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</si>
  <si>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</si>
  <si>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</si>
  <si>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</si>
  <si>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</si>
  <si>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</si>
  <si>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</si>
  <si>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</si>
  <si>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</si>
  <si>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</si>
  <si>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</si>
  <si>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</si>
  <si>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</si>
  <si>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</si>
  <si>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</si>
  <si>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</si>
  <si>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</si>
  <si>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</si>
  <si>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</si>
  <si>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</si>
  <si>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</si>
  <si>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</si>
  <si>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</si>
  <si>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</si>
  <si>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</si>
  <si>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</si>
  <si>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</si>
  <si>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</si>
  <si>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</si>
  <si>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</si>
  <si>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</si>
  <si>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</si>
  <si>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</si>
  <si>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</si>
  <si>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</si>
  <si>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</si>
  <si>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</si>
  <si>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</si>
  <si>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</si>
  <si>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</si>
  <si>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</si>
  <si>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</si>
  <si>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</si>
  <si>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</si>
  <si>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</si>
  <si>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</si>
  <si>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</si>
  <si>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</si>
  <si>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</si>
  <si>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</si>
  <si>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</si>
  <si>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</si>
  <si>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</si>
  <si>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</si>
  <si>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</si>
  <si>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</si>
  <si>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</si>
  <si>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</si>
  <si>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</si>
  <si>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</si>
  <si>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</si>
  <si>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</si>
  <si>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</si>
  <si>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</si>
  <si>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</si>
  <si>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</si>
  <si>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</si>
  <si>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</si>
  <si>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</si>
  <si>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</si>
  <si>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</si>
  <si>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</si>
  <si>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</si>
  <si>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</si>
  <si>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</si>
  <si>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</si>
  <si>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</si>
  <si>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</si>
  <si>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</si>
  <si>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</si>
  <si>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</si>
  <si>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</si>
  <si>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</si>
  <si>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</si>
  <si>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</si>
  <si>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</si>
  <si>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</si>
  <si>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</si>
  <si>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</si>
  <si>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</si>
  <si>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</si>
  <si>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</si>
  <si>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</si>
  <si>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</si>
  <si>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</si>
  <si>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</si>
  <si>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</si>
  <si>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</si>
  <si>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</si>
  <si>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</si>
  <si>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</si>
  <si>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</si>
  <si>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</si>
  <si>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</si>
  <si>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</si>
  <si>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</si>
  <si>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</si>
  <si>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</si>
  <si>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</si>
  <si>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</si>
  <si>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</si>
  <si>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</si>
  <si>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</si>
  <si>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</si>
  <si>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</si>
  <si>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</si>
  <si>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</si>
  <si>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</si>
  <si>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</si>
  <si>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</si>
  <si>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</si>
  <si>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</si>
  <si>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</si>
  <si>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</si>
  <si>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</si>
  <si>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</si>
  <si>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</si>
  <si>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</si>
  <si>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</si>
  <si>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</si>
  <si>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</si>
  <si>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</si>
  <si>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</si>
  <si>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</si>
  <si>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</si>
  <si>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</si>
  <si>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</si>
  <si>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</si>
  <si>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</si>
  <si>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</si>
  <si>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</si>
  <si>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</si>
  <si>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</si>
  <si>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</si>
  <si>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</si>
  <si>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</si>
  <si>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</si>
  <si>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</si>
  <si>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</si>
  <si>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</si>
  <si>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</si>
  <si>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</si>
  <si>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</si>
  <si>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</si>
  <si>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</si>
  <si>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</si>
  <si>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</si>
  <si>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</si>
  <si>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</si>
  <si>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</si>
  <si>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</si>
  <si>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</si>
  <si>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</si>
  <si>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</si>
  <si>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</si>
  <si>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</si>
  <si>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</si>
  <si>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</si>
  <si>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</si>
  <si>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</si>
  <si>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</si>
  <si>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</si>
  <si>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</si>
  <si>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</si>
  <si>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</si>
  <si>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</si>
  <si>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</si>
  <si>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</si>
  <si>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</si>
  <si>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</si>
  <si>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</si>
  <si>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</si>
  <si>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</si>
  <si>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</si>
  <si>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</si>
  <si>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</si>
  <si>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</si>
  <si>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</si>
  <si>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</si>
  <si>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</si>
  <si>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</si>
  <si>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</si>
  <si>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</si>
  <si>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</si>
  <si>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</si>
  <si>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</si>
  <si>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</si>
  <si>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</si>
  <si>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</si>
  <si>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</si>
  <si>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</si>
  <si>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</si>
  <si>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</si>
  <si>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</si>
  <si>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</si>
  <si>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</si>
  <si>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</si>
  <si>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</si>
  <si>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</si>
  <si>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</si>
  <si>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</si>
  <si>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</si>
  <si>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</si>
  <si>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</si>
  <si>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</si>
  <si>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</si>
  <si>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</si>
  <si>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</si>
  <si>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</si>
  <si>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</si>
  <si>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</si>
  <si>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</si>
  <si>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</si>
  <si>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</si>
  <si>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</si>
  <si>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</si>
  <si>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</si>
  <si>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</si>
  <si>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</si>
  <si>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</si>
  <si>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</si>
  <si>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</si>
  <si>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</si>
  <si>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</si>
  <si>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</si>
  <si>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</si>
  <si>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</si>
  <si>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</si>
  <si>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</si>
  <si>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</si>
  <si>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</si>
  <si>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</si>
  <si>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</si>
  <si>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</si>
  <si>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</si>
  <si>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</si>
  <si>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</si>
  <si>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</si>
  <si>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</si>
  <si>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</si>
  <si>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</si>
  <si>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</si>
  <si>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</si>
  <si>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</si>
  <si>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</si>
  <si>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</si>
  <si>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</si>
  <si>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</si>
  <si>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</si>
  <si>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</si>
  <si>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</si>
  <si>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</si>
  <si>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</si>
  <si>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</si>
  <si>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</si>
  <si>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</si>
  <si>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</si>
  <si>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</si>
  <si>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</si>
  <si>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</si>
  <si>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</si>
  <si>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</si>
  <si>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</si>
  <si>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</si>
  <si>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</si>
  <si>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</si>
  <si>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</si>
  <si>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</si>
  <si>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</si>
  <si>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</si>
  <si>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</si>
  <si>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</si>
  <si>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</si>
  <si>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</si>
  <si>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</si>
  <si>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</si>
  <si>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</si>
  <si>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</si>
  <si>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</si>
  <si>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</si>
  <si>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</si>
  <si>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</si>
  <si>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</si>
  <si>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</si>
  <si>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</si>
  <si>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</si>
  <si>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</si>
  <si>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</si>
  <si>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</si>
  <si>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</si>
  <si>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</si>
  <si>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</si>
  <si>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</si>
  <si>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</si>
  <si>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</si>
  <si>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</si>
  <si>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</si>
  <si>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</si>
  <si>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</si>
  <si>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</si>
  <si>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</si>
  <si>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</si>
  <si>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</si>
  <si>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</si>
  <si>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</si>
  <si>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</si>
  <si>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</si>
  <si>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</si>
  <si>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</si>
  <si>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</si>
  <si>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</si>
  <si>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</si>
  <si>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</si>
  <si>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</si>
  <si>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</si>
  <si>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</si>
  <si>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</si>
  <si>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</si>
  <si>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</si>
  <si>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</si>
  <si>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</si>
  <si>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</si>
  <si>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</si>
  <si>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</si>
  <si>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</si>
  <si>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</si>
  <si>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</si>
  <si>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</si>
  <si>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</si>
  <si>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</si>
  <si>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</si>
  <si>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</si>
  <si>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</si>
  <si>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</si>
  <si>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</si>
  <si>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</si>
  <si>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</si>
  <si>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</si>
  <si>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</si>
  <si>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</si>
  <si>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</si>
  <si>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</si>
  <si>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</si>
  <si>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</si>
  <si>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</si>
  <si>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</si>
  <si>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</si>
  <si>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</si>
  <si>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</si>
  <si>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</si>
  <si>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</si>
  <si>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</si>
  <si>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</si>
  <si>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</si>
  <si>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</si>
  <si>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</si>
  <si>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</si>
  <si>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</si>
  <si>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</si>
  <si>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</si>
  <si>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</si>
  <si>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</si>
  <si>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</si>
  <si>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</si>
  <si>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</si>
  <si>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</si>
  <si>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</si>
  <si>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</si>
  <si>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</si>
  <si>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</si>
  <si>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</si>
  <si>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</si>
  <si>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</si>
  <si>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</si>
  <si>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</si>
  <si>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</si>
  <si>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</si>
  <si>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</si>
  <si>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</si>
  <si>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</si>
  <si>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</si>
  <si>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</si>
  <si>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</si>
  <si>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</si>
  <si>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</si>
  <si>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</si>
  <si>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</si>
  <si>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</si>
  <si>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</si>
  <si>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</si>
  <si>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</si>
  <si>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</si>
  <si>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</si>
  <si>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</si>
  <si>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</si>
  <si>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</si>
  <si>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</si>
  <si>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</si>
  <si>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</si>
  <si>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</si>
  <si>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</si>
  <si>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</si>
  <si>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</si>
  <si>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</si>
  <si>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</si>
  <si>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</si>
  <si>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</si>
  <si>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</si>
  <si>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</si>
  <si>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</si>
  <si>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</si>
  <si>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</si>
  <si>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</si>
  <si>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</si>
  <si>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</si>
  <si>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</si>
  <si>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</si>
  <si>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</si>
  <si>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</si>
  <si>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</si>
  <si>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</si>
  <si>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</si>
  <si>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</si>
  <si>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</si>
  <si>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</si>
  <si>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</si>
  <si>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</si>
  <si>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</si>
  <si>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</si>
  <si>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</si>
  <si>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</si>
  <si>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</si>
  <si>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</si>
  <si>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</si>
  <si>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</si>
  <si>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</si>
  <si>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</si>
  <si>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</si>
  <si>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</si>
  <si>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</si>
  <si>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</si>
  <si>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</si>
  <si>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</si>
  <si>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</si>
  <si>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</si>
  <si>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</si>
  <si>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</si>
  <si>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</si>
  <si>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</si>
  <si>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</si>
  <si>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</si>
  <si>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</si>
  <si>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</si>
  <si>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</si>
  <si>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</si>
  <si>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</si>
  <si>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</si>
  <si>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</si>
  <si>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</si>
  <si>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</si>
  <si>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</si>
  <si>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</si>
  <si>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</si>
  <si>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</si>
  <si>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</si>
  <si>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</si>
  <si>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</si>
  <si>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</si>
  <si>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</si>
  <si>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</si>
  <si>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</si>
  <si>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</si>
  <si>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</si>
  <si>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</si>
  <si>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</si>
  <si>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</si>
  <si>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</si>
  <si>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</si>
  <si>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</si>
  <si>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</si>
  <si>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</si>
  <si>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</si>
  <si>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</si>
  <si>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</si>
  <si>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</si>
  <si>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</si>
  <si>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</si>
  <si>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</si>
  <si>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</si>
  <si>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</si>
  <si>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</si>
  <si>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</si>
  <si>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</si>
  <si>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</si>
  <si>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</si>
  <si>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</si>
  <si>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</si>
  <si>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</si>
  <si>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</si>
  <si>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</si>
  <si>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</si>
  <si>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</si>
  <si>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</si>
  <si>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</si>
  <si>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</si>
  <si>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</si>
  <si>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</si>
  <si>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</si>
  <si>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</si>
  <si>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</si>
  <si>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</si>
  <si>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</si>
  <si>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</si>
  <si>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</si>
  <si>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</si>
  <si>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</si>
  <si>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</si>
  <si>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</si>
  <si>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</si>
  <si>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</si>
  <si>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</si>
  <si>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</si>
  <si>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</si>
  <si>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</si>
  <si>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</si>
  <si>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</si>
  <si>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</si>
  <si>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</si>
  <si>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</si>
  <si>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</si>
  <si>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</si>
  <si>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</si>
  <si>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</si>
  <si>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</si>
  <si>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</si>
  <si>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</si>
  <si>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</si>
  <si>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</si>
  <si>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</si>
  <si>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</si>
  <si>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</si>
  <si>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</si>
  <si>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</si>
  <si>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</si>
  <si>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</si>
  <si>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</si>
  <si>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</si>
  <si>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</si>
  <si>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</si>
  <si>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</si>
  <si>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</si>
  <si>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</si>
  <si>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</si>
  <si>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</si>
  <si>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</si>
  <si>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</si>
  <si>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</si>
  <si>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</si>
  <si>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</si>
  <si>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</si>
  <si>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</si>
  <si>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</si>
  <si>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</si>
  <si>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</si>
  <si>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</si>
  <si>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</si>
  <si>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</si>
  <si>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</si>
  <si>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</si>
  <si>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</si>
  <si>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</si>
  <si>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</si>
  <si>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</si>
  <si>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</si>
  <si>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</si>
  <si>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</si>
  <si>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</si>
  <si>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</si>
  <si>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</si>
  <si>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</si>
  <si>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</si>
  <si>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</si>
  <si>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</si>
  <si>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</si>
  <si>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</si>
  <si>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</si>
  <si>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</si>
  <si>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</si>
  <si>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</si>
  <si>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</si>
  <si>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</si>
  <si>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</si>
  <si>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</si>
  <si>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</si>
  <si>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</si>
  <si>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</si>
  <si>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</si>
  <si>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</si>
  <si>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</si>
  <si>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</si>
  <si>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</si>
  <si>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</si>
  <si>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</si>
  <si>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</si>
  <si>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</si>
  <si>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</si>
  <si>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</si>
  <si>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</si>
  <si>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</si>
  <si>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</si>
  <si>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</si>
  <si>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</si>
  <si>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</si>
  <si>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</si>
  <si>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</si>
  <si>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</si>
  <si>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</si>
  <si>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</si>
  <si>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</si>
  <si>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</si>
  <si>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</si>
  <si>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</si>
  <si>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</si>
  <si>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</si>
  <si>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</si>
  <si>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</si>
  <si>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</si>
  <si>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</si>
  <si>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</si>
  <si>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</si>
  <si>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</si>
  <si>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</si>
  <si>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</si>
  <si>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</si>
  <si>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</si>
  <si>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</si>
  <si>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</si>
  <si>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</si>
  <si>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</si>
  <si>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</si>
  <si>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</si>
  <si>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</si>
  <si>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</si>
  <si>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</si>
  <si>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</si>
  <si>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</si>
  <si>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</si>
  <si>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</si>
  <si>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</si>
  <si>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</si>
  <si>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</si>
  <si>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</si>
  <si>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</si>
  <si>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</si>
  <si>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</si>
  <si>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</si>
  <si>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</si>
  <si>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</si>
  <si>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</si>
  <si>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</si>
  <si>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</si>
  <si>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</si>
  <si>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</si>
  <si>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</si>
  <si>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</si>
  <si>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</si>
  <si>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</si>
  <si>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</si>
  <si>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</si>
  <si>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</si>
  <si>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</si>
  <si>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</si>
  <si>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</si>
  <si>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</si>
  <si>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</si>
  <si>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</si>
  <si>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</si>
  <si>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</si>
  <si>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</si>
  <si>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</si>
  <si>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</si>
  <si>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</si>
  <si>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</si>
  <si>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</si>
  <si>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</si>
  <si>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</si>
  <si>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</si>
  <si>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</si>
  <si>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</si>
  <si>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</si>
  <si>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</si>
  <si>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</si>
  <si>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</si>
  <si>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</si>
  <si>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</si>
  <si>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</si>
  <si>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</si>
  <si>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</si>
  <si>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</si>
  <si>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</si>
  <si>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</si>
  <si>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</si>
  <si>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</si>
  <si>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</si>
  <si>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</si>
  <si>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</si>
  <si>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</si>
  <si>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</si>
  <si>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</si>
  <si>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</si>
  <si>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</si>
  <si>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</si>
  <si>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</si>
  <si>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</si>
  <si>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</si>
  <si>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</si>
  <si>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</si>
  <si>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</si>
  <si>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</si>
  <si>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</si>
  <si>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</si>
  <si>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</si>
  <si>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</si>
  <si>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</si>
  <si>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</si>
  <si>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</si>
  <si>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</si>
  <si>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</si>
  <si>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</si>
  <si>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</si>
  <si>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</si>
  <si>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</si>
  <si>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</si>
  <si>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</si>
  <si>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</si>
  <si>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</si>
  <si>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</si>
  <si>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</si>
  <si>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</si>
  <si>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</si>
  <si>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</si>
  <si>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</si>
  <si>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</si>
  <si>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</si>
  <si>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</si>
  <si>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</si>
  <si>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</si>
  <si>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</si>
  <si>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</si>
  <si>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</si>
  <si>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</si>
  <si>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</si>
  <si>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</si>
  <si>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</si>
  <si>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</si>
  <si>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</si>
  <si>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</si>
  <si>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</si>
  <si>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</si>
  <si>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</si>
  <si>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</si>
  <si>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</si>
  <si>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</si>
  <si>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</si>
  <si>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</si>
  <si>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</si>
  <si>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</si>
  <si>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</si>
  <si>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</si>
  <si>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</si>
  <si>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</si>
  <si>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</si>
  <si>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</si>
  <si>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</si>
  <si>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</si>
  <si>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</si>
  <si>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</si>
  <si>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</si>
  <si>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</si>
  <si>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</si>
  <si>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</si>
  <si>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</si>
  <si>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</si>
  <si>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</si>
  <si>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</si>
  <si>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</si>
  <si>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</si>
  <si>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</si>
  <si>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</si>
  <si>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</si>
  <si>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</si>
  <si>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</si>
  <si>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</si>
  <si>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</si>
  <si>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</si>
  <si>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</si>
  <si>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</si>
  <si>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</si>
  <si>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</si>
  <si>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</si>
  <si>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</si>
  <si>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</si>
  <si>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</si>
  <si>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</si>
  <si>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</si>
  <si>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</si>
  <si>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</si>
  <si>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</si>
  <si>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</si>
  <si>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</si>
  <si>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</si>
  <si>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</si>
  <si>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</si>
  <si>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</si>
  <si>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</si>
  <si>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</si>
  <si>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</si>
  <si>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</si>
  <si>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</si>
  <si>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</si>
  <si>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</si>
  <si>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</si>
  <si>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</si>
  <si>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</si>
  <si>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</si>
  <si>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</si>
  <si>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</si>
  <si>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</si>
  <si>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</si>
  <si>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</si>
  <si>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</si>
  <si>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</si>
  <si>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</si>
  <si>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</si>
  <si>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</si>
  <si>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</si>
  <si>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</si>
  <si>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</si>
  <si>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</si>
  <si>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</si>
  <si>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</si>
  <si>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</si>
  <si>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</si>
  <si>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</si>
  <si>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</si>
  <si>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</si>
  <si>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</si>
  <si>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</si>
  <si>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</si>
  <si>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</si>
  <si>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</si>
  <si>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</si>
  <si>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</si>
  <si>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</si>
  <si>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</si>
  <si>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</si>
  <si>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</si>
  <si>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</si>
  <si>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</si>
  <si>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</si>
  <si>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</si>
  <si>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</si>
  <si>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</si>
  <si>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</si>
  <si>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</si>
  <si>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</si>
  <si>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</si>
  <si>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</si>
  <si>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</si>
  <si>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</si>
  <si>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</si>
  <si>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</si>
  <si>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</si>
  <si>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</si>
  <si>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</si>
  <si>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</si>
  <si>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</si>
  <si>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</si>
  <si>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</si>
  <si>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</si>
  <si>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</si>
  <si>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</si>
  <si>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</si>
  <si>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</si>
  <si>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</si>
  <si>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</si>
  <si>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</si>
  <si>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</si>
  <si>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</si>
  <si>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</si>
  <si>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</si>
  <si>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</si>
  <si>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</si>
  <si>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</si>
  <si>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</si>
  <si>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</si>
  <si>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</si>
  <si>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</si>
  <si>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</si>
  <si>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</si>
  <si>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</si>
  <si>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</si>
  <si>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</si>
  <si>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</si>
  <si>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</si>
  <si>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</si>
  <si>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</si>
  <si>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</si>
  <si>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</si>
  <si>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</si>
  <si>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</si>
  <si>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</si>
  <si>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</si>
  <si>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</si>
  <si>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</si>
  <si>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</si>
  <si>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</si>
  <si>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</si>
  <si>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</si>
  <si>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</si>
  <si>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</si>
  <si>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</si>
  <si>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</si>
  <si>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</si>
  <si>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</si>
  <si>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</si>
  <si>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</si>
  <si>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</si>
  <si>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</si>
  <si>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</si>
  <si>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</si>
  <si>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</si>
  <si>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</si>
  <si>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</si>
  <si>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</si>
  <si>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</si>
  <si>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</si>
  <si>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</si>
  <si>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</si>
  <si>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</si>
  <si>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</si>
  <si>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</si>
  <si>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</si>
  <si>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</si>
  <si>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</si>
  <si>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</si>
  <si>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</si>
  <si>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</si>
  <si>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</si>
  <si>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</si>
  <si>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</si>
  <si>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</si>
  <si>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</si>
  <si>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</si>
  <si>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</si>
  <si>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</si>
  <si>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</si>
  <si>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</si>
  <si>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</si>
  <si>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</si>
  <si>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</si>
  <si>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</si>
  <si>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</si>
  <si>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</si>
  <si>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</si>
  <si>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</si>
  <si>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</si>
  <si>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</si>
  <si>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</si>
  <si>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</si>
  <si>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</si>
  <si>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</si>
  <si>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</si>
  <si>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</si>
  <si>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</si>
  <si>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</si>
  <si>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</si>
  <si>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</si>
  <si>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</si>
  <si>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</si>
  <si>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</si>
  <si>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</si>
  <si>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</si>
  <si>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</si>
  <si>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</si>
  <si>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</si>
  <si>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</si>
  <si>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</si>
  <si>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</si>
  <si>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</si>
  <si>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</si>
  <si>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</si>
  <si>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</si>
  <si>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</si>
  <si>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</si>
  <si>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</si>
  <si>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</si>
  <si>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</si>
  <si>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</si>
  <si>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</si>
  <si>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</si>
  <si>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</si>
  <si>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</si>
  <si>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</si>
  <si>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</si>
  <si>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</si>
  <si>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</si>
  <si>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</si>
  <si>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</si>
  <si>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</si>
  <si>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</si>
  <si>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</si>
  <si>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</si>
  <si>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</si>
  <si>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</si>
  <si>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</si>
  <si>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</si>
  <si>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</si>
  <si>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</si>
  <si>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</si>
  <si>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</si>
  <si>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</si>
  <si>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</si>
  <si>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</si>
  <si>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</si>
  <si>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</si>
  <si>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</si>
  <si>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</si>
  <si>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</si>
  <si>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</si>
  <si>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</si>
  <si>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</si>
  <si>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</si>
  <si>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</si>
  <si>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</si>
  <si>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</si>
  <si>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</si>
  <si>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</si>
  <si>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</si>
  <si>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</si>
  <si>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</si>
  <si>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</si>
  <si>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</si>
  <si>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</si>
  <si>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</si>
  <si>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</si>
  <si>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</si>
  <si>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</si>
  <si>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</si>
  <si>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</si>
  <si>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</si>
  <si>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</si>
  <si>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</si>
  <si>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</si>
  <si>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</si>
  <si>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</si>
  <si>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</si>
  <si>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</si>
  <si>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</si>
  <si>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</si>
  <si>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</si>
  <si>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</si>
  <si>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</si>
  <si>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</si>
  <si>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</si>
  <si>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</si>
  <si>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</si>
  <si>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</si>
  <si>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</si>
  <si>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</si>
  <si>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</si>
  <si>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</si>
  <si>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</si>
  <si>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</si>
  <si>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</si>
  <si>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</si>
  <si>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</si>
  <si>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</si>
  <si>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</si>
  <si>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</si>
  <si>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</si>
  <si>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</si>
  <si>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</si>
  <si>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</si>
  <si>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</si>
  <si>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</si>
  <si>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</si>
  <si>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</si>
  <si>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</si>
  <si>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</si>
  <si>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</si>
  <si>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</si>
  <si>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</si>
  <si>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</si>
  <si>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</si>
  <si>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</si>
  <si>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</si>
  <si>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</si>
  <si>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</si>
  <si>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</si>
  <si>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</si>
  <si>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</si>
  <si>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</si>
  <si>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</si>
  <si>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</si>
  <si>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</si>
  <si>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</si>
  <si>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PCM-20251129-00000402</t>
  </si>
  <si>
    <t>jed0265</t>
  </si>
  <si>
    <t>Access issue, site located in Industrial city and police refused entered team in two times, team will check again during wh /team on the way to try to access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</si>
  <si>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</si>
  <si>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</si>
  <si>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</si>
  <si>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</si>
  <si>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</si>
  <si>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</si>
  <si>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</si>
  <si>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</si>
  <si>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</si>
  <si>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</si>
  <si>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PCM-20251129-00000630</t>
  </si>
  <si>
    <t>EM Team on the way ETA: 10 Mins</t>
  </si>
  <si>
    <t>PCM-20251129-00000641</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</si>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</sst>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2" dataDxfId="171" headerRowBorderDxfId="169" tableBorderDxfId="170" totalsRowBorderDxfId="168">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5" dataDxfId="154" headerRowBorderDxfId="152" tableBorderDxfId="153" totalsRowBorderDxfId="151">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1" totalsRowShown="0" headerRowDxfId="62" dataDxfId="61" headerRowBorderDxfId="59" tableBorderDxfId="60">
  <autoFilter ref="A1:L9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6" dataDxfId="45" headerRowBorderDxfId="43" tableBorderDxfId="44" totalsRowBorderDxfId="42">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9" dataDxfId="28" headerRowBorderDxfId="26" tableBorderDxfId="27">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0"/>
  <sheetViews>
    <sheetView workbookViewId="0">
      <selection activeCell="D6" sqref="D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327.50566817129584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45990.454094097222</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45990.454094097222</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45990.454094097222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45990.454094097222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45990.454094097222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45990.454094097222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45990.454094097222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45990.454094097222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45990.454094097222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45990.454094097222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45990.454094097222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45990.454094097222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45990.454094097222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45990.454094097222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45990.454094097222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45990.454094097222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45990.454094097222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45990.454094097222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45990.454094097222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45990.454094097222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45990.454094097222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45990.454094097222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45990.454094097222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45990.454094097222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45990.454094097222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45990.454094097222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45990.454094097222</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45990.454094097222</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45990.454094097222</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45990.454094097222</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45990.454094097222</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45990.454094097222</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45990.454094097222</v>
      </c>
      <c r="H35" s="129"/>
      <c r="I35" s="131" t="str">
        <f>IFERROR(VLOOKUP(D35,DB!A:F,6,0),"")</f>
        <v/>
      </c>
      <c r="J35" s="131" t="str">
        <f>IFERROR(VLOOKUP(D35,DB!A:G,7,0),"")</f>
        <v/>
      </c>
      <c r="K35" s="127"/>
      <c r="L35" s="126" t="str">
        <f>IFERROR(VLOOKUP(D35,DB!A:I,9,0),"")</f>
        <v/>
      </c>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sheetData>
  <customSheetViews>
    <customSheetView guid="{F6042A99-DD27-4453-835D-0834D95730CC}" filter="1" showAutoFilter="1">
      <pageMargins left="0" right="0" top="0" bottom="0" header="0" footer="0"/>
      <autoFilter ref="B1:M1" xr:uid="{5010CC1A-8DD4-4F0B-9A48-23837E24FA8A}"/>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tabSelected="1"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165.45425648148375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6.0666751157405088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45990.454094212961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45990.454094212961</v>
      </c>
      <c r="H6" s="100" t="s">
        <v>39192</v>
      </c>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45990.454094212961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45990.454094444445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45990.454094444445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45990.454094444445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45990.454094444445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45990.454094444445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45990.454094444445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45990.454094444445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45990.454094444445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45990.454094444445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45990.454094444445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45990.454094444445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45990.454094444445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45990.454094444445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45990.454094444445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45990.454094444445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45990.454094444445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45990.454094444445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45990.454094444445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45990.454094444445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45990.454094444445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45990.454094444445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45990.454094444445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45990.454094444445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45990.454094444445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45990.454094444445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45990.454094444445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45990.454094444445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45990.454094444445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45990.454094444445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45990.454094444445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45990.454094444445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45990.454094444445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45990.454094444445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45990.454094444445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45990.454094444445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45990.454094444445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45990.454094444445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45990.454094444445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45990.454094444445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45990.454094444445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45990.454094444445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45990.454094444445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45990.454094444445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45990.454094444445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45990.454094444445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45990.454094444445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45990.454094444445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45990.454094444445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45990.454094444445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45990.454094444445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45990.454094444445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45990.454094444445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45990.454094444445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45990.454094444445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45990.454094444445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45990.454094444445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45990.454094444445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45990.454094444445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45990.454094444445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45990.454094444445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45990.454094444445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45990.454094444445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45990.454094444445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45990.454094444445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45990.454094444445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45990.454094444445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45990.454094444445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45990.454094444445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45990.454094444445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45990.454094444445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45990.454094444445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45990.454094444445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45990.454094444445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1"/>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0" ca="1" si="0">IFERROR(NOW()-F2,"-")</f>
        <v>45990.454094444445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45990.454094444445</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45990.454094444445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45990.454094444445</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45990.454094444445</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45990.454094444445</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45990.454094444445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45990.454094444445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45990.454094444445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45990.454094444445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45990.454094444445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45990.454094444445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58"/>
      <c r="E14" s="18"/>
      <c r="F14" s="20"/>
      <c r="G14" s="21">
        <f t="shared" ca="1" si="0"/>
        <v>45990.454094444445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45990.454094444445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45990.454094444445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45990.454094444445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45990.454094444445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45990.454094444445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45990.454094444445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45990.454094444445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45990.454094444445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45990.454094444445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45990.454094444445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45990.454094444445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45990.454094444445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45990.454094444445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45990.454094444445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45990.454094444445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45990.454094444445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45990.454094444445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45990.454094444445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45990.454094444445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45990.454094444445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45990.454094444445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45990.454094444445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45990.454094444445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45990.454094444445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45990.454094444445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45990.454094444445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ref="G41:G104" ca="1" si="1">IFERROR(NOW()-F41,"-")</f>
        <v>45990.454094444445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45990.454094444445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45990.454094444445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45990.454094444445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45990.454094444445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45990.454094444445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45990.454094444445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45990.454094444445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45990.454094444445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45990.454094444445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45990.454094444445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45990.454094444445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45990.454094444445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45990.454094444445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45990.454094444445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45990.454094444445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45990.454094444445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45990.454094444445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45990.454094444445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45990.454094444445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45990.454094444445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45990.454094444445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45990.454094444445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45990.454094444445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45990.454094444445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45990.454094444445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45990.454094444445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45990.454094444445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45990.454094444445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45990.454094444445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45990.454094444445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45990.454094444445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45990.454094444445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45990.454094444445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45990.454094444445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45990.454094444445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45990.454094444445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45990.454094444445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45990.454094444445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45990.454094444445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45990.454094444445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45990.454094444445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45990.454094444445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45990.454094444445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45990.454094444445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45990.454094444445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45990.454094444445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45990.454094444445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45990.454094444445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45990.454094444445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45990.454094444445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45990.454094444445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45990.454094444445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45990.454094444445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45990.454094444445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45990.454094444445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45990.454094444445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45990.454094444445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45990.454094444445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45990.454094444445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45990.454094444445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45990.454094444445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45990.454094444445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45990.454094444445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ref="G105:G168" ca="1" si="2">IFERROR(NOW()-F105,"-")</f>
        <v>45990.454094444445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45990.454094444445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45990.454094444445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45990.454094444445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45990.454094444445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45990.454094444445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45990.454094444445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45990.454094444445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45990.454094444445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45990.454094444445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45990.454094444445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45990.454094444445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45990.454094444445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45990.454094444445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45990.454094444445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45990.454094444445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45990.454094444445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45990.454094444445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45990.454094444445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45990.454094444445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45990.454094444445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45990.454094444445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45990.454094444445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45990.454094444445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45990.454094444445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45990.454094444445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45990.454094444445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45990.454094444445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45990.454094444445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45990.454094444445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45990.454094444445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45990.454094444445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45990.454094444445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45990.454094444445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45990.454094444445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45990.454094444445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45990.454094444445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45990.454094444445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45990.454094444445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45990.454094444445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45990.454094444445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45990.454094444445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45990.454094444445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45990.454094444445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45990.454094444445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45990.454094444445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45990.454094444445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45990.454094444445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45990.454094444445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45990.454094444445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45990.454094444445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45990.454094444445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45990.454094444445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45990.454094444445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45990.454094444445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45990.454094444445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45990.454094444445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45990.454094444445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45990.454094444445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45990.454094444445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45990.454094444445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45990.454094444445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45990.454094444445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45990.454094444445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ref="G169:G232" ca="1" si="3">IFERROR(NOW()-F169,"-")</f>
        <v>45990.454094444445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45990.454094444445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45990.454094444445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45990.454094444445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45990.454094444445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45990.454094444445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45990.454094444445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45990.454094444445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45990.454094444445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45990.454094444445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45990.454094444445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45990.454094444445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45990.454094444445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45990.454094444445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45990.454094444445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45990.454094444445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45990.454094444445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45990.454094444445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45990.454094444445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45990.454094444445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45990.454094444445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45990.454094444445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45990.454094444445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45990.454094444445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45990.454094444445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45990.454094444445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45990.454094444445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45990.454094444445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45990.454094444445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45990.454094444445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45990.454094444445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45990.454094444445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45990.454094444445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45990.454094444445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45990.454094444445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45990.454094444445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45990.454094444445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45990.454094444445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45990.454094444445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45990.454094444445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45990.454094444445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45990.454094444445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45990.454094444445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45990.454094444445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45990.454094444445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45990.454094444445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45990.454094444445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45990.454094444445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45990.454094444445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45990.454094444445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45990.454094444445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45990.454094444445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45990.454094444445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45990.454094444445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45990.454094444445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45990.454094444445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45990.454094444445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45990.454094444445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45990.454094444445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45990.454094444445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45990.454094444445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45990.454094444445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45990.454094444445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45990.454094444445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ref="G233:G296" ca="1" si="4">IFERROR(NOW()-F233,"-")</f>
        <v>45990.454094444445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45990.454094444445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45990.454094444445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45990.454094444445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45990.454094444445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45990.454094444445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45990.454094444445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45990.454094444445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45990.454094444445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45990.454094444445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45990.454094444445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45990.454094444445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45990.454094444445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45990.454094444445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45990.454094444445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45990.454094444445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45990.454094444445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45990.454094444445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45990.454094444445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45990.454094444445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45990.454094444445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45990.454094444445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45990.454094444445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45990.454094444445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45990.454094444445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45990.454094444445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45990.454094444445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45990.454094444445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45990.454094444445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45990.454094444445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45990.454094444445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45990.454094444445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45990.454094444445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45990.454094444445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45990.454094444445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45990.454094444445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45990.454094444445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45990.454094444445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45990.454094444445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45990.454094444445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45990.454094444445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45990.454094444445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45990.454094444445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45990.454094444445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45990.454094444445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45990.454094444445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45990.454094444445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45990.454094444445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45990.454094444445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45990.454094444445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45990.454094444445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45990.454094444445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45990.454094444445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45990.454094444445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45990.454094444445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45990.454094444445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45990.454094444445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45990.454094444445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45990.454094444445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45990.454094444445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45990.454094444445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45990.454094444445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45990.454094444445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45990.454094444445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ref="G297:G360" ca="1" si="5">IFERROR(NOW()-F297,"-")</f>
        <v>45990.454094444445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45990.454094444445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45990.454094444445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45990.454094444445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45990.454094444445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45990.454094444445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45990.454094444445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45990.454094444445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45990.454094444445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45990.454094444445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45990.454094444445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45990.454094444445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45990.454094444445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45990.454094444445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45990.454094444445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45990.454094444445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45990.454094444445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45990.454094444445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45990.454094444445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45990.454094444445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45990.454094444445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45990.454094444445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45990.454094444445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45990.454094444445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45990.454094444445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45990.454094444445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45990.454094444445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45990.454094444445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45990.454094444445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45990.454094444445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45990.454094444445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45990.454094444445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45990.454094444445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45990.454094444445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45990.454094444445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45990.454094444445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45990.454094444445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45990.454094444445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45990.454094444445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45990.454094444445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45990.454094444445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45990.454094444445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45990.454094444445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45990.454094444445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45990.454094444445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45990.454094444445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45990.454094444445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45990.454094444445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45990.454094444445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45990.454094444445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45990.454094444445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45990.454094444445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45990.454094444445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45990.454094444445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45990.454094444445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45990.454094444445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45990.454094444445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45990.454094444445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45990.454094444445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45990.454094444445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45990.454094444445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45990.454094444445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45990.454094444445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45990.454094444445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ref="G361:G424" ca="1" si="6">IFERROR(NOW()-F361,"-")</f>
        <v>45990.454094444445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45990.454094444445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45990.454094444445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45990.454094444445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45990.454094444445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45990.454094444445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45990.454094444445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45990.454094444445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45990.454094444445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45990.454094444445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45990.454094444445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45990.454094444445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45990.454094444445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45990.454094444445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45990.454094444445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45990.454094444445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45990.454094444445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45990.454094444445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45990.454094444445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45990.454094444445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45990.454094444445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45990.454094444445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45990.454094444445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45990.454094444445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45990.454094444445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45990.454094444445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45990.454094444445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45990.454094444445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45990.454094444445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45990.454094444445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45990.454094444445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45990.454094444445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45990.454094444445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45990.454094444445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45990.454094444445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45990.454094444445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45990.454094444445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45990.454094444445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45990.454094444445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45990.454094444445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45990.454094444445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45990.454094444445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45990.454094444445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45990.454094444445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45990.454094444445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45990.454094444445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45990.454094444445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45990.454094444445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45990.454094444445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45990.454094444445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45990.454094444445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45990.454094444445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45990.454094444445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45990.454094444445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45990.454094444445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45990.454094444445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45990.454094444445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45990.454094444445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45990.454094444445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45990.454094444445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45990.454094444445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45990.454094444445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45990.454094444445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45990.454094444445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ref="G425:G488" ca="1" si="7">IFERROR(NOW()-F425,"-")</f>
        <v>45990.454094444445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45990.454094444445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45990.454094444445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45990.454094444445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45990.454094444445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45990.454094444445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45990.454094444445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45990.454094444445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45990.454094444445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45990.454094444445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45990.454094444445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45990.454094444445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45990.454094444445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45990.454094444445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45990.454094444445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45990.454094444445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45990.454094444445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45990.454094444445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45990.454094444445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45990.454094444445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45990.454094444445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45990.454094444445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45990.454094444445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45990.454094444445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45990.454094444445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45990.454094444445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45990.454094444445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45990.454094444445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45990.454094444445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45990.454094444445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45990.454094444445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45990.454094444445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45990.454094444445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45990.454094444445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45990.454094444445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45990.454094444445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45990.454094444445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45990.454094444445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45990.454094444445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45990.454094444445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45990.454094444445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45990.454094444445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45990.454094444445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45990.454094444445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45990.454094444445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45990.454094444445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45990.454094444445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45990.454094444445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45990.454094444445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45990.454094444445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45990.454094444445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45990.454094444445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45990.454094444445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45990.454094444445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45990.454094444445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45990.454094444445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45990.454094444445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45990.454094444445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45990.454094444445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45990.454094444445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45990.454094444445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45990.454094444445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45990.454094444445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45990.454094444445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ref="G489:G552" ca="1" si="8">IFERROR(NOW()-F489,"-")</f>
        <v>45990.454094444445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45990.454094444445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45990.454094444445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45990.454094444445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45990.454094444445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45990.454094444445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45990.454094444445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45990.454094444445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45990.454094444445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45990.454094444445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45990.454094444445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45990.454094444445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45990.454094444445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45990.454094444445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45990.454094444445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45990.454094444445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45990.454094444445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45990.454094444445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45990.454094444445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45990.454094444445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45990.454094444445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45990.454094444445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45990.454094444445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45990.454094444445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45990.454094444445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45990.454094444445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45990.454094444445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45990.454094444445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45990.454094444445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45990.454094444445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45990.454094444445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45990.454094444445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45990.454094444445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45990.454094444445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45990.454094444445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45990.454094444445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45990.454094444445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45990.454094444445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45990.454094444445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45990.454094444445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45990.454094444445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45990.454094444445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45990.454094444445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45990.454094444445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45990.454094444445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45990.454094444445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45990.454094444445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45990.454094444445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45990.454094444445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45990.454094444445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45990.454094444445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45990.454094444445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45990.454094444445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45990.454094444445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45990.454094444445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45990.454094444445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45990.454094444445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45990.454094444445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45990.454094444445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45990.454094444445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45990.454094444445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45990.454094444445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45990.454094444445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45990.454094444445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ref="G553:G616" ca="1" si="9">IFERROR(NOW()-F553,"-")</f>
        <v>45990.454094444445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45990.454094444445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45990.454094444445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45990.454094444445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45990.454094444445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45990.454094444445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45990.454094444445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45990.454094444445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45990.454094444445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45990.454094444445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45990.454094444445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45990.454094444445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45990.454094444445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45990.454094444445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45990.454094444445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45990.454094444445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45990.454094444445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45990.454094444445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45990.454094444445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45990.454094444445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45990.454094444445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45990.454094444445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45990.454094444445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45990.454094444445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45990.454094444445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45990.454094444445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45990.454094444445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45990.454094444445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45990.454094444445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45990.454094444445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45990.454094444445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45990.454094444445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45990.454094444445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45990.454094444445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45990.454094444445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45990.454094444445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45990.454094444445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45990.454094444445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45990.454094444445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45990.454094444445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45990.454094444445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45990.454094444445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45990.454094444445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45990.454094444445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45990.454094444445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45990.454094444445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45990.454094444445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45990.454094444445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45990.454094444445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45990.454094444445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45990.454094444445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45990.454094444445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45990.454094444445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45990.454094444445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45990.454094444445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45990.454094444445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45990.454094444445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45990.454094444445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45990.454094444445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45990.454094444445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45990.454094444445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45990.454094444445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45990.454094444445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45990.454094444445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ref="G617:G680" ca="1" si="10">IFERROR(NOW()-F617,"-")</f>
        <v>45990.454094444445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45990.454094444445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45990.454094444445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45990.454094444445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45990.454094444445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45990.454094444445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45990.454094444445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45990.454094444445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45990.454094444445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45990.454094444445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45990.454094444445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45990.454094444445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45990.454094444445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45990.454094444445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45990.454094444445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45990.454094444445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45990.454094444445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45990.454094444445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45990.454094444445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45990.454094444445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45990.454094444445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45990.454094444445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45990.454094444445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45990.454094444445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45990.454094444445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45990.454094444445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45990.454094444445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45990.454094444445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45990.454094444445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45990.454094444445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45990.454094444445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45990.454094444445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45990.454094444445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45990.454094444445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45990.454094444445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45990.454094444445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45990.454094444445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45990.454094444445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45990.454094444445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45990.454094444445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45990.454094444445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45990.454094444445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45990.454094444445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45990.454094444445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45990.454094444445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45990.454094444445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45990.454094444445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45990.454094444445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45990.454094444445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45990.454094444445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45990.454094444445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45990.454094444445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45990.454094444445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45990.454094444445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45990.454094444445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45990.454094444445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45990.454094444445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45990.454094444445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45990.454094444445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45990.454094444445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45990.454094444445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45990.454094444445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45990.454094444445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45990.454094444445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ref="G681:G744" ca="1" si="11">IFERROR(NOW()-F681,"-")</f>
        <v>45990.454094444445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45990.454094444445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45990.454094444445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45990.454094444445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45990.454094444445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45990.454094444445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45990.454094444445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45990.454094444445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45990.454094444445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45990.454094444445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45990.454094444445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45990.454094444445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45990.454094444445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45990.454094444445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45990.454094444445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45990.454094444445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45990.454094444445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45990.454094444445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45990.454094444445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45990.454094444445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45990.454094444445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45990.454094444445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45990.454094444445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45990.454094444445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45990.454094444445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45990.454094444445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45990.454094444445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45990.454094444445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45990.454094444445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45990.454094444445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45990.454094444445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45990.454094444445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45990.454094444445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45990.454094444445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45990.454094444445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45990.454094444445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45990.454094444445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45990.454094444445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45990.454094444445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45990.454094444445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45990.454094444445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45990.454094444445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45990.454094444445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45990.454094444445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45990.454094444445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45990.454094444445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45990.454094444445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45990.454094444445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45990.454094444445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45990.454094444445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45990.454094444445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45990.454094444445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45990.454094444445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45990.454094444445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45990.454094444445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45990.454094444445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45990.454094444445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45990.454094444445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45990.454094444445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45990.454094444445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45990.454094444445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45990.454094444445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45990.454094444445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45990.454094444445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ref="G745:G808" ca="1" si="12">IFERROR(NOW()-F745,"-")</f>
        <v>45990.454094444445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45990.454094444445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45990.454094444445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45990.454094444445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45990.454094444445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45990.454094444445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45990.454094444445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45990.454094444445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45990.454094444445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45990.454094444445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45990.454094444445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45990.454094444445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45990.454094444445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45990.454094444445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45990.454094444445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45990.454094444445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45990.454094444445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45990.454094444445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45990.454094444445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45990.454094444445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45990.454094444445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45990.454094444445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45990.454094444445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45990.454094444445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45990.454094444445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45990.454094444445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45990.454094444445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45990.454094444445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45990.454094444445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45990.454094444445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45990.454094444445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45990.454094444445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45990.454094444445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45990.454094444445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45990.454094444445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45990.454094444445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45990.454094444445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45990.454094444445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45990.454094444445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45990.454094444445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45990.454094444445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45990.454094444445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45990.454094444445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45990.454094444445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45990.454094444445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45990.454094444445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45990.454094444445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45990.454094444445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45990.454094444445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45990.454094444445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45990.454094444445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45990.454094444445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45990.454094444445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45990.454094444445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45990.454094444445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45990.454094444445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45990.454094444445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45990.454094444445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45990.454094444445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45990.454094444445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45990.454094444445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45990.454094444445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45990.454094444445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45990.454094444445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ref="G809:G872" ca="1" si="13">IFERROR(NOW()-F809,"-")</f>
        <v>45990.454094444445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45990.454094444445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45990.454094444445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45990.454094444445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45990.454094444445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45990.454094444445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45990.454094444445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45990.454094444445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45990.454094444445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45990.454094444445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45990.454094444445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45990.454094444445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45990.454094444445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45990.454094444445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45990.454094444445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45990.454094444445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45990.454094444445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45990.454094444445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45990.454094444445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45990.454094444445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45990.454094444445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45990.454094444445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45990.454094444445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45990.454094444445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45990.454094444445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45990.454094444445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45990.454094444445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45990.454094444445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45990.454094444445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45990.454094444445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45990.454094444445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45990.454094444445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45990.454094444445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45990.454094444445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45990.454094444445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45990.454094444445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45990.454094444445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45990.454094444445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45990.454094444445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45990.454094444445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45990.454094444445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45990.454094444445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45990.454094444445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45990.454094444445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45990.454094444445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45990.454094444445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45990.454094444445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45990.454094444445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45990.454094444445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45990.454094444445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45990.454094444445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45990.454094444445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45990.454094444445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45990.454094444445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45990.454094444445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45990.454094444445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45990.454094444445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45990.454094444445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45990.454094444445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45990.454094444445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45990.454094444445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45990.454094444445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45990.454094444445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45990.454094444445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ref="G873:G936" ca="1" si="14">IFERROR(NOW()-F873,"-")</f>
        <v>45990.454094444445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45990.454094444445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45990.454094444445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45990.454094444445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45990.454094444445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45990.454094444445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45990.454094444445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45990.454094444445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45990.454094444445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45990.454094444445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45990.454094444445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45990.454094444445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45990.454094444445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45990.454094444445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45990.454094444445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45990.454094444445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45990.454094444445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45990.454094444445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45990.454094444445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45990.454094444445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45990.454094444445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45990.454094444445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45990.454094444445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45990.454094444445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45990.454094444445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45990.454094444445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45990.454094444445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45990.454094444445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45990.454094444445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45990.454094444445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45990.454094444445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45990.454094444445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45990.454094444445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45990.454094444445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45990.454094444445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45990.454094444445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45990.454094444445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45990.454094444445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45990.454094444445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45990.454094444445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45990.454094444445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45990.454094444445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45990.454094444445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45990.454094444445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45990.454094444445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45990.454094444445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45990.454094444445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45990.454094444445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45990.454094444445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45990.454094444445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45990.454094444445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45990.454094444445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45990.454094444445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45990.454094444445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45990.454094444445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45990.454094444445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45990.454094444445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45990.454094444445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45990.454094444445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45990.454094444445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45990.454094444445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45990.454094444445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45990.454094444445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45990.454094444445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ref="G937:G951" ca="1" si="15">IFERROR(NOW()-F937,"-")</f>
        <v>45990.454094444445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45990.454094444445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45990.454094444445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45990.454094444445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45990.454094444445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45990.454094444445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45990.454094444445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45990.454094444445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45990.454094444445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45990.454094444445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45990.454094444445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45990.454094444445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45990.454094444445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45990.454094444445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45990.454094444445</v>
      </c>
      <c r="H951" s="22"/>
      <c r="I951" s="19" t="str">
        <f>IFERROR(VLOOKUP(D951,DB!A:F,6,0),"")</f>
        <v/>
      </c>
      <c r="J951" s="18" t="str">
        <f>IFERROR(VLOOKUP(D951,DB!A:G,7,0),"")</f>
        <v/>
      </c>
      <c r="K951" s="42"/>
      <c r="L951" s="23" t="str">
        <f>IFERROR(VLOOKUP(D951,DB!A:I,9,0),"")</f>
        <v/>
      </c>
    </row>
  </sheetData>
  <dataValidations count="2">
    <dataValidation allowBlank="1" showInputMessage="1" showErrorMessage="1" sqref="E1" xr:uid="{5914219A-CB83-432D-936A-CC0CB6F3982A}"/>
    <dataValidation type="list" allowBlank="1" showInputMessage="1" showErrorMessage="1" sqref="E2:E9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workbookViewId="0">
      <selection activeCell="A11" sqref="A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39193</v>
      </c>
      <c r="B2" s="88" t="str">
        <f>IFERROR(VLOOKUP(D2,DB!A:K,11,0),"")</f>
        <v>R4</v>
      </c>
      <c r="C2" s="90">
        <v>1</v>
      </c>
      <c r="D2" s="88" t="s">
        <v>35166</v>
      </c>
      <c r="E2" s="91" t="s">
        <v>39106</v>
      </c>
      <c r="F2" s="92">
        <v>45703.480717592596</v>
      </c>
      <c r="G2" s="93">
        <f ca="1">IFERROR(NOW()-F2,"")</f>
        <v>286.97337650462578</v>
      </c>
      <c r="H2" s="92">
        <v>45703.474768518521</v>
      </c>
      <c r="I2" s="92" t="str">
        <f>IFERROR(VLOOKUP(D2,DB!A:F,6,0),"")</f>
        <v>SCECO</v>
      </c>
      <c r="J2" s="92" t="str">
        <f>IFERROR(VLOOKUP(D2,DB!A:G,7,0),"")</f>
        <v>Dead</v>
      </c>
      <c r="K2" s="94" t="s">
        <v>39194</v>
      </c>
      <c r="L2" s="88" t="str">
        <f>IFERROR(VLOOKUP(D2,DB!A:I,9,0),"")</f>
        <v>Latis</v>
      </c>
    </row>
    <row r="3" spans="1:16" ht="31.5" customHeight="1">
      <c r="A3" s="110" t="s">
        <v>39195</v>
      </c>
      <c r="B3" s="88" t="str">
        <f>IFERROR(VLOOKUP(D3,DB!A:K,11,0),"")</f>
        <v>R4</v>
      </c>
      <c r="C3" s="90">
        <v>1</v>
      </c>
      <c r="D3" s="88" t="s">
        <v>37915</v>
      </c>
      <c r="E3" s="91" t="s">
        <v>39106</v>
      </c>
      <c r="F3" s="92">
        <v>45990.191666666666</v>
      </c>
      <c r="G3" s="93">
        <f t="shared" ref="G3:G56" ca="1" si="0">IFERROR(NOW()-F3,"")</f>
        <v>0.26242743055627216</v>
      </c>
      <c r="H3" s="92">
        <v>45989.810358796298</v>
      </c>
      <c r="I3" s="110" t="str">
        <f>IFERROR(VLOOKUP(D3,DB!A:F,6,0),"")</f>
        <v>SCECO</v>
      </c>
      <c r="J3" s="110" t="str">
        <f>IFERROR(VLOOKUP(D3,DB!A:G,7,0),"")</f>
        <v>Dead</v>
      </c>
      <c r="K3" s="94" t="s">
        <v>39196</v>
      </c>
      <c r="L3" s="88" t="str">
        <f>IFERROR(VLOOKUP(D3,DB!A:I,9,0),"")</f>
        <v>Latis</v>
      </c>
    </row>
    <row r="4" spans="1:16" ht="35.25" customHeight="1">
      <c r="A4" s="110" t="s">
        <v>39197</v>
      </c>
      <c r="B4" s="110" t="str">
        <f>IFERROR(VLOOKUP(D4,DB!A:K,11,0),"")</f>
        <v>R4</v>
      </c>
      <c r="C4" s="90">
        <v>2</v>
      </c>
      <c r="D4" s="88" t="s">
        <v>39198</v>
      </c>
      <c r="E4" s="91" t="s">
        <v>39106</v>
      </c>
      <c r="F4" s="92">
        <v>45990.36041666667</v>
      </c>
      <c r="G4" s="93">
        <f t="shared" ca="1" si="0"/>
        <v>9.3677430551906582E-2</v>
      </c>
      <c r="H4" s="92">
        <v>45990.084930555553</v>
      </c>
      <c r="I4" s="110" t="str">
        <f>IFERROR(VLOOKUP(D4,DB!A:F,6,0),"")</f>
        <v>SCECO</v>
      </c>
      <c r="J4" s="110" t="str">
        <f>IFERROR(VLOOKUP(D4,DB!A:G,7,0),"")</f>
        <v>Dead</v>
      </c>
      <c r="K4" s="94" t="s">
        <v>39199</v>
      </c>
      <c r="L4" s="88" t="str">
        <f>IFERROR(VLOOKUP(D4,DB!A:I,9,0),"")</f>
        <v>Latis</v>
      </c>
    </row>
    <row r="5" spans="1:16" ht="15" customHeight="1">
      <c r="A5" s="110"/>
      <c r="B5" s="110" t="str">
        <f>IFERROR(VLOOKUP(D5,DB!A:K,11,0),"")</f>
        <v/>
      </c>
      <c r="C5" s="90"/>
      <c r="D5" s="88"/>
      <c r="E5" s="91"/>
      <c r="F5" s="92"/>
      <c r="G5" s="93">
        <f t="shared" ca="1" si="0"/>
        <v>45990.454094097222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45990.454094097222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45990.454094097222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45990.454094097222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45990.454094097222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45990.454094097222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45990.454094097222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45990.454094097222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45990.454094097222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45990.454094097222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45990.454094097222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45990.454094097222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45990.454094097222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45990.454094097222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45990.454094097222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45990.454094097222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45990.454094097222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45990.454094097222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45990.454094097222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45990.454094097222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45990.454094097222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45990.454094097222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45990.454094097222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45990.454094097222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45990.454094097222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45990.454094097222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45990.454094097222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45990.454094097222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45990.454094097222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45990.454094097222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45990.454094097222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45990.454094097222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45990.454094097222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45990.454094097222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45990.454094097222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45990.454094097222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45990.454094097222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45990.454094097222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45990.454094097222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45990.454094097222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45990.454094097222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45990.454094097222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45990.454094097222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45990.454094097222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45990.454094097222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45990.454094097222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45990.454094097222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45990.454094097222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45990.454094097222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45990.454094097222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45990.454094097222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45990.454094097222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45990.454094097222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45990.454094097222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45990.454094097222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45990.454094097222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45990.454094097222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45990.454094097222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45990.454094097222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45990.454094097222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45990.454094097222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45990.454094097222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45990.454094097222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45990.454094097222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45990.454094097222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45990.454094097222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45990.454094097222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45990.454094097222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45990.454094097222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45990.454094097222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45990.454094097222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45990.454094097222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45990.454094097222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45990.454094097222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45990.454094097222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45990.454094097222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45990.454094097222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45990.454094097222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45990.454094097222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45990.454094097222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45990.454094097222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45990.454094097222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45990.454094097222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45990.454094097222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45990.454094097222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45990.454094097222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45990.454094097222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45990.454094097222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45990.454094097222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45990.454094097222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45990.454094097222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45990.454094097222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45990.454094097222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45990.454094097222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45990.454094097222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45990.454094097222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45990.454094097222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45990.454094097222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45990.454094097222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45990.454094097222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45990.454094097222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45990.454094097222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45990.454094097222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45990.454094097222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45990.454094097222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45990.454094097222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45990.454094097222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45990.454094097222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45990.454094097222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45990.454094097222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45990.454094097222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45990.454094097222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45990.454094097222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45990.454094097222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45990.454094097222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45990.454094097222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45990.454094097222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45990.454094097222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45990.454094097222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45990.454094097222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45990.454094097222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45990.454094097222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45990.454094097222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45990.454094097222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45990.454094097222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45990.454094097222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45990.454094097222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45990.454094097222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45990.454094097222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45990.454094097222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45990.454094097222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45990.454094097222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45990.454094097222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45990.454094097222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45990.454094097222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45990.454094097222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45990.454094097222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45990.454094097222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45990.454094097222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45990.454094097222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45990.454094097222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45990.454094097222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45990.454094097222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45990.454094097222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45990.454094097222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45990.454094097222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45990.454094097222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45990.454094097222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45990.454094097222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45990.454094097222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45990.454094097222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45990.454094097222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45990.454094097222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45990.454094097222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45990.454094097222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45990.454094097222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45990.454094097222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45990.454094097222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45990.454094097222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45990.454094097222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45990.454094097222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45990.454094097222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45990.454094097222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45990.454094097222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45990.454094097222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45990.454094097222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45990.454094097222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45990.454094097222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45990.454094097222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45990.454094097222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45990.454094097222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45990.454094097222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45990.454094097222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45990.454094097222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45990.454094097222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45990.454094097222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45990.454094097222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45990.454094097222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45990.454094097222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45990.454094097222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48" ca="1" si="3">IFERROR(NOW()-F185,"")</f>
        <v>45990.454094097222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45990.454094097222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45990.454094097222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45990.454094097222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45990.454094097222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45990.454094097222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45990.454094097222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45990.454094097222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45990.454094097222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45990.454094097222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45990.454094097222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45990.454094097222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45990.454094097222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45990.454094097222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45990.454094097222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45990.454094097222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45990.454094097222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45990.454094097222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45990.454094097222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45990.454094097222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45990.454094097222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45990.454094097222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45990.454094097222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45990.454094097222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45990.454094097222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45990.454094097222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45990.454094097222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45990.454094097222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45990.454094097222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45990.454094097222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45990.454094097222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45990.454094097222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45990.454094097222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45990.454094097222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45990.454094097222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45990.454094097222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45990.454094097222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45990.454094097222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45990.454094097222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45990.454094097222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45990.454094097222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45990.454094097222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45990.454094097222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45990.454094097222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45990.454094097222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45990.454094097222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45990.454094097222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45990.454094097222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45990.454094097222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45990.454094097222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45990.454094097222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45990.454094097222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45990.454094097222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45990.454094097222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45990.454094097222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45990.454094097222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45990.454094097222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45990.454094097222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45990.454094097222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45990.454094097222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45990.454094097222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45990.454094097222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45990.454094097222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45990.454094097222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ref="G249:G294" ca="1" si="4">IFERROR(NOW()-F249,"")</f>
        <v>45990.454094097222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45990.454094097222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45990.454094097222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45990.454094097222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45990.454094097222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45990.454094097222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45990.454094097222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45990.454094097222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45990.454094097222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45990.454094097222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45990.454094097222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45990.454094097222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45990.454094097222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45990.454094097222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45990.454094097222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45990.454094097222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45990.454094097222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45990.454094097222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45990.454094097222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45990.454094097222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45990.454094097222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45990.454094097222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45990.454094097222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45990.454094097222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45990.454094097222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45990.454094097222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45990.454094097222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45990.454094097222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45990.454094097222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45990.454094097222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45990.454094097222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45990.454094097222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45990.454094097222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45990.454094097222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45990.454094097222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45990.454094097222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45990.454094097222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45990.454094097222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45990.454094097222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45990.454094097222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45990.454094097222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45990.454094097222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45990.454094097222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45990.454094097222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45990.454094097222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45990.454094097222</v>
      </c>
      <c r="H294" s="92"/>
      <c r="I294" s="110" t="str">
        <f>IFERROR(VLOOKUP(D294,DB!A:F,6,0),"")</f>
        <v/>
      </c>
      <c r="J294" s="110" t="str">
        <f>IFERROR(VLOOKUP(D294,DB!A:G,7,0),"")</f>
        <v/>
      </c>
      <c r="K294" s="94"/>
      <c r="L294" s="88" t="str">
        <f>IFERROR(VLOOKUP(D294,DB!A:I,9,0),"")</f>
        <v/>
      </c>
    </row>
  </sheetData>
  <dataValidations count="2">
    <dataValidation allowBlank="1" showInputMessage="1" showErrorMessage="1" sqref="E1" xr:uid="{A4F81451-56CC-4543-9497-104C4E44EE4B}"/>
    <dataValidation type="list" allowBlank="1" showInputMessage="1" showErrorMessage="1" sqref="E2:E2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workbookViewId="0">
      <selection activeCell="D8" sqref="D8"/>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39200</v>
      </c>
      <c r="B2" s="37" t="str">
        <f>IFERROR(VLOOKUP(D2,DB!A:K,11,0),"")</f>
        <v>R5</v>
      </c>
      <c r="C2" s="37">
        <v>3</v>
      </c>
      <c r="D2" s="103" t="s">
        <v>36085</v>
      </c>
      <c r="E2" s="37" t="s">
        <v>39106</v>
      </c>
      <c r="F2" s="38">
        <v>45891.832060185188</v>
      </c>
      <c r="G2" s="105">
        <f ca="1">IFERROR(NOW()-F2,"")</f>
        <v>98.622034259256907</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64.265217129628581</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41.792983333332813</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9.0807954861083999</v>
      </c>
      <c r="H5" s="139">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1</v>
      </c>
      <c r="D6" s="106" t="s">
        <v>32138</v>
      </c>
      <c r="E6" s="37" t="s">
        <v>39106</v>
      </c>
      <c r="F6" s="38">
        <v>45989.951909722222</v>
      </c>
      <c r="G6" s="138">
        <f ca="1">IFERROR(NOW()-F6,"")</f>
        <v>0.50218437500006985</v>
      </c>
      <c r="H6" s="38">
        <v>45989.971354166664</v>
      </c>
      <c r="I6" s="37" t="str">
        <f>IFERROR(VLOOKUP(D6,DB!A:F,6,0),"")</f>
        <v>SCECO</v>
      </c>
      <c r="J6" s="37" t="str">
        <f>IFERROR(VLOOKUP(D6,DB!A:G,7,0),"")</f>
        <v>Dead</v>
      </c>
      <c r="K6" s="37" t="s">
        <v>39209</v>
      </c>
      <c r="L6" s="37" t="str">
        <f>IFERROR(VLOOKUP(D6,DB!A:I,9,0),"")</f>
        <v>Latis</v>
      </c>
    </row>
    <row r="7" spans="1:13">
      <c r="A7" s="37" t="s">
        <v>39210</v>
      </c>
      <c r="B7" s="37" t="str">
        <f>IFERROR(VLOOKUP(D7,DB!A:K,11,0),"")</f>
        <v>R5</v>
      </c>
      <c r="C7" s="37">
        <v>1</v>
      </c>
      <c r="D7" s="106" t="s">
        <v>34631</v>
      </c>
      <c r="E7" s="37" t="s">
        <v>39106</v>
      </c>
      <c r="F7" s="38">
        <v>45990.439236111109</v>
      </c>
      <c r="G7" s="138">
        <f ca="1">IFERROR(NOW()-F7,"")</f>
        <v>1.4857986112474464E-2</v>
      </c>
      <c r="H7" s="38">
        <v>45990.379513888889</v>
      </c>
      <c r="I7" s="37" t="str">
        <f>IFERROR(VLOOKUP(D7,DB!A:F,6,0),"")</f>
        <v>Generator-SG</v>
      </c>
      <c r="J7" s="37" t="str">
        <f>IFERROR(VLOOKUP(D7,DB!A:G,7,0),"")</f>
        <v>Vandalized</v>
      </c>
      <c r="K7" s="37" t="s">
        <v>39211</v>
      </c>
      <c r="L7" s="37" t="str">
        <f>IFERROR(VLOOKUP(D7,DB!A:I,9,0),"")</f>
        <v>Latis</v>
      </c>
    </row>
    <row r="8" spans="1:13">
      <c r="A8" s="37" t="s">
        <v>39212</v>
      </c>
      <c r="B8" s="37" t="str">
        <f>IFERROR(VLOOKUP(D8,DB!A:K,11,0),"")</f>
        <v>R5</v>
      </c>
      <c r="C8" s="37">
        <v>1</v>
      </c>
      <c r="D8" s="106" t="s">
        <v>38570</v>
      </c>
      <c r="E8" s="37" t="s">
        <v>39106</v>
      </c>
      <c r="F8" s="38">
        <v>45990.446261574078</v>
      </c>
      <c r="G8" s="138">
        <f ca="1">IFERROR(NOW()-F8,"")</f>
        <v>7.8325231443159282E-3</v>
      </c>
      <c r="H8" s="38">
        <v>45990.440011574072</v>
      </c>
      <c r="I8" s="37" t="str">
        <f>IFERROR(VLOOKUP(D8,DB!A:F,6,0),"")</f>
        <v>SCECO</v>
      </c>
      <c r="J8" s="37" t="str">
        <f>IFERROR(VLOOKUP(D8,DB!A:G,7,0),"")</f>
        <v>Haj Removal</v>
      </c>
      <c r="K8" s="37" t="s">
        <v>39213</v>
      </c>
      <c r="L8" s="37" t="str">
        <f>IFERROR(VLOOKUP(D8,DB!A:I,9,0),"")</f>
        <v>Latis</v>
      </c>
    </row>
    <row r="9" spans="1:13">
      <c r="A9" s="37"/>
      <c r="B9" s="37" t="str">
        <f>IFERROR(VLOOKUP(D9,DB!A:K,11,0),"")</f>
        <v/>
      </c>
      <c r="C9" s="37"/>
      <c r="D9" s="106"/>
      <c r="E9" s="37"/>
      <c r="F9" s="38"/>
      <c r="G9" s="138">
        <f ca="1">IFERROR(NOW()-F9,"")</f>
        <v>45990.454094097222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45990.454094097222</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45990.454094097222</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45990.454094097222</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45990.454094097222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45990.454094097222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45990.454094097222</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45990.454094097222</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45990.454094097222</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45990.454094097222</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45990.454094097222</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45990.454094097222</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45990.454094097222</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45990.454094097222</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45990.454094097222</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45990.454094097222</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38">
        <f ca="1">IFERROR(NOW()-F25,"")</f>
        <v>45990.454094097222</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38">
        <f ca="1">IFERROR(NOW()-F26,"")</f>
        <v>45990.454094097222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45990.454094097222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45990.454094097222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45990.454094097222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45990.454094097222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45990.454094097222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45990.454094097222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45990.454094097222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45990.454094097222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45990.454094097222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45990.454094097222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45990.454094097222</v>
      </c>
      <c r="H37" s="38"/>
      <c r="I37" s="37" t="str">
        <f>IFERROR(VLOOKUP(D37,DB!A:F,6,0),"")</f>
        <v/>
      </c>
      <c r="J37" s="37" t="str">
        <f>IFERROR(VLOOKUP(D37,DB!A:G,7,0),"")</f>
        <v/>
      </c>
      <c r="K37" s="37"/>
      <c r="L37" s="37" t="str">
        <f>IFERROR(VLOOKUP(D37,DB!A:I,9,0),"")</f>
        <v/>
      </c>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45990.454094097222</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45990.454094097222</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45990.454094097222</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45990.454094097222</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45990.454094097222</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45990.454094097222</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45990.454094097222</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45990.454094097222</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45990.454094097222</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45990.454094097222</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45990.454094097222</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45990.454094097222</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45990.454094097222</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45990.454094097222</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45990.454094097222</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45990.454094097222</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45990.454094097222</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45990.454094097222</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45990.454094097222</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45990.454094097222</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45990.454094097222</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45990.454094097222</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45990.454094097222</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45990.454094097222</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45990.454094097222</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45990.454094097222</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45990.454094097222</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45990.454094097222</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45990.454094097222</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45990.454094097222</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45990.454094097222</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45990.454094097222</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45990.454094097222</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45990.454094097222</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45990.454094097222</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45990.454094097222</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45990.454094097222</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45990.454094097222</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45990.454094097222</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45990.454094097222</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45990.454094097222</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45990.454094097222</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45990.454094097222</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45990.454094097222</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45990.454094097222</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45990.454094097222</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45990.454094097222</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45990.454094097222</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45990.454094097222</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45990.454094097222</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45990.454094097222</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45990.454094097222</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45990.454094097222</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45990.454094097222</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45990.454094097222</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45990.454094097222</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45990.454094097222</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45990.454094097222</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45990.454094097222</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45990.454094097222</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45990.454094097222</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45990.454094097222</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45990.454094097222</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45990.454094097222</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45990.454094097222</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45990.454094097222</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45990.454094097222</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45990.454094097222</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45990.454094097222</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45990.454094097222</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45990.454094097222</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45990.454094097222</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45990.454094097222</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45990.454094097222</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45990.454094097222</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45990.454094097222</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45990.454094097222</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45990.454094097222</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45990.454094097222</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45990.454094097222</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45990.454094097222</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45990.454094097222</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45990.454094097222</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45990.454094097222</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45990.454094097222</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45990.454094097222</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45990.454094097222</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45990.454094097222</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45990.454094097222</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45990.454094097222</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45990.454094097222</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45990.454094097222</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45990.454094097222</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45990.454094097222</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45990.454094097222</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45990.454094097222</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45990.454094097222</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45990.454094097222</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45990.454094097222</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45990.454094097222</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45990.454094097222</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45990.454094097222</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45990.454094097222</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45990.454094097222</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45990.454094097222</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45990.454094097222</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45990.454094097222</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45990.454094097222</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45990.454094097222</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45990.454094097222</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45990.454094097222</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45990.454094097222</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45990.454094097222</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45990.454094097222</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45990.454094097222</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45990.454094097222</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45990.454094097222</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45990.454094097222</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45990.454094097222</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45990.454094097222</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45990.454094097222</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45990.454094097222</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45990.454094097222</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45990.454094097222</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45990.454094097222</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45990.454094097222</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45990.454094097222</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45990.454094097222</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45990.454094097222</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45990.454094097222</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45990.454094097222</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45990.454094097222</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45990.454094097222</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45990.454094097222</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45990.454094097222</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45990.454094097222</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45990.454094097222</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45990.454094097222</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45990.454094097222</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45990.454094097222</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45990.454094097222</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45990.454094097222</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45990.454094097222</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45990.454094097222</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45990.454094097222</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45990.454094097222</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45990.454094097222</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45990.454094097222</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45990.454094097222</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45990.454094097222</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45990.454094097222</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45990.454094097222</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45990.454094097222</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45990.454094097222</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45990.454094097222</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45990.454094097222</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45990.454094097222</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45990.454094097222</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45990.454094097222</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45990.454094097222</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45990.454094097222</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45990.454094097222</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45990.454094097222</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45990.454094097222</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45990.454094097222</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45990.454094097222</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45990.454094097222</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45990.454094097222</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45990.454094097222</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45990.454094097222</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45990.454094097222</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45990.454094097222</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45990.454094097222</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45990.454094097222</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45990.454094097222</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45990.454094097222</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45990.454094097222</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45990.454094097222</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45990.454094097222</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45990.454094097222</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45990.454094097222</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45990.454094097222</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45990.454094097222</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45990.454094097222</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45990.454094097222</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45990.454094097222</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45990.454094097222</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45990.454094097222</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45990.454094097222</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45990.454094097222</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45990.454094097222</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45990.454094097222</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45990.454094097222</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45990.454094097222</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45990.454094097222</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45990.454094097222</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45990.454094097222</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45990.454094097222</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45990.454094097222</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45990.454094097222</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45990.454094097222</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45990.454094097222</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45990.454094097222</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45990.454094097222</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45990.454094097222</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45990.454094097222</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45990.454094097222</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45990.454094097222</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45990.454094097222</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45990.454094097222</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45990.454094097222</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45990.454094097222</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45990.454094097222</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45990.454094097222</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45990.454094097222</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45990.454094097222</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45990.454094097222</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45990.454094097222</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45990.454094097222</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45990.454094097222</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45990.454094097222</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45990.454094097222</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45990.454094097222</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45990.454094097222</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45990.454094097222</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45990.454094097222</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45990.454094097222</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45990.454094097222</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45990.454094097222</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45990.454094097222</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45990.454094097222</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45990.454094097222</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45990.454094097222</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45990.454094097222</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45990.454094097222</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45990.454094097222</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45990.454094097222</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45990.454094097222</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45990.454094097222</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45990.454094097222</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45990.454094097222</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45990.454094097222</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45990.454094097222</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45990.454094097222</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45990.454094097222</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45990.454094097222</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45990.454094097222</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45990.454094097222</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45990.454094097222</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45990.454094097222</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45990.454094097222</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45990.454094097222</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45990.454094097222</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45990.454094097222</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45990.454094097222</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45990.454094097222</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45990.454094097222</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45990.454094097222</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45990.454094097222</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45990.454094097222</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45990.454094097222</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45990.454094097222</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45990.454094097222</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45990.454094097222</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45990.454094097222</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45990.454094097222</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45990.454094097222</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45990.454094097222</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45990.454094097222</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45990.454094097222</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45990.454094097222</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45990.454094097222</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45990.454094097222</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45990.454094097222</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45990.454094097222</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45990.454094097222</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45990.454094097222</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45990.454094097222</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45990.454094097222</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45990.454094097222</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45990.454094097222</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45990.454094097222</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45990.454094097222</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45990.454094097222</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45990.454094097222</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45990.454094097222</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45990.454094097222</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45990.454094097222</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45990.454094097222</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45990.454094097222</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45990.454094097222</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45990.454094097222</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45990.454094097222</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45990.454094097222</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45990.454094097222</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45990.454094097222</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45990.454094097222</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45990.454094097222</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45990.454094097222</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45990.454094097222</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45990.454094097222</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45990.454094097222</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45990.454094097222</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45990.454094097222</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45990.454094097222</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45990.454094097222</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45990.454094097222</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45990.454094097222</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45990.454094097222</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45990.454094097222</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45990.454094097222</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45990.454094097222</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45990.454094097222</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45990.454094097222</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45990.454094097222</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45990.454094097222</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45990.454094097222</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45990.454094097222</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45990.454094097222</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45990.454094097222</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45990.454094097222</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45990.454094097222</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45990.454094097222</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45990.454094097222</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45990.454094097222</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45990.454094097222</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45990.454094097222</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45990.454094097222</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45990.454094097222</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45990.454094097222</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45990.454094097222</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45990.454094097222</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45990.454094097222</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45990.454094097222</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45990.454094097222</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45990.454094097222</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45990.454094097222</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45990.454094097222</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45990.454094097222</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45990.454094097222</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45990.454094097222</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45990.454094097222</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45990.454094097222</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45990.454094097222</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45990.454094097222</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45990.454094097222</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45990.454094097222</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45990.454094097222</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45990.454094097222</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45990.454094097222</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45990.454094097222</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45990.454094097222</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45990.454094097222</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45990.454094097222</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45990.454094097222</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45990.454094097222</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45990.454094097222</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45990.454094097222</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45990.454094097222</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45990.454094097222</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45990.454094097222</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45990.454094097222</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45990.454094097222</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45990.454094097222</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45990.454094097222</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45990.454094097222</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45990.454094097222</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45990.454094097222</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45990.454094097222</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45990.454094097222</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45990.454094097222</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45990.454094097222</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45990.454094097222</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45990.454094097222</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45990.454094097222</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45990.454094097222</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45990.454094097222</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45990.454094097222</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45990.454094097222</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45990.454094097222</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45990.454094097222</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45990.454094097222</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45990.454094097222</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45990.454094097222</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45990.454094097222</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45990.454094097222</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45990.454094097222</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45990.454094097222</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45990.454094097222</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45990.454094097222</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45990.454094097222</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45990.454094097222</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45990.454094097222</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45990.454094097222</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45990.454094097222</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45990.454094097222</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45990.454094097222</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45990.454094097222</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45990.454094097222</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45990.454094097222</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45990.454094097222</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45990.454094097222</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45990.454094097222</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45990.454094097222</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45990.454094097222</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45990.454094097222</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45990.454094097222</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45990.454094097222</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45990.454094097222</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45990.454094097222</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45990.454094097222</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45990.454094097222</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45990.454094097222</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45990.454094097222</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45990.454094097222</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45990.454094097222</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45990.454094097222</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45990.454094097222</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45990.454094097222</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45990.454094097222</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45990.454094097222</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45990.454094097222</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45990.454094097222</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45990.454094097222</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45990.454094097222</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45990.454094097222</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45990.454094097222</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45990.454094097222</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45990.454094097222</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45990.454094097222</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45990.454094097222</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45990.454094097222</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45990.454094097222</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45990.454094097222</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45990.454094097222</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45990.454094097222</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45990.454094097222</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45990.454094097222</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45990.454094097222</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45990.454094097222</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45990.454094097222</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45990.454094097222</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45990.454094097222</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45990.454094097222</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45990.454094097222</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45990.454094097222</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45990.454094097222</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45990.454094097222</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45990.454094097222</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45990.454094097222</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45990.454094097222</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45990.454094097222</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45990.454094097222</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45990.454094097222</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45990.454094097222</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45990.454094097222</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45990.454094097222</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45990.454094097222</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45990.454094097222</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45990.454094097222</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45990.454094097222</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45990.454094097222</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45990.454094097222</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45990.454094097222</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45990.454094097222</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45990.454094097222</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45990.454094097222</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45990.454094097222</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45990.454094097222</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45990.454094097222</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45990.454094097222</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45990.454094097222</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45990.454094097222</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45990.454094097222</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45990.454094097222</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45990.454094097222</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45990.454094097222</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45990.454094097222</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45990.454094097222</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45990.454094097222</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45990.454094097222</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45990.454094097222</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45990.454094097222</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45990.454094097222</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45990.454094097222</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45990.454094097222</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45990.454094097222</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45990.454094097222</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45990.454094097222</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45990.454094097222</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45990.454094097222</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2025-11-29T07:56:24Z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